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mi trabajo\septiembre\contabilidad\"/>
    </mc:Choice>
  </mc:AlternateContent>
  <bookViews>
    <workbookView xWindow="0" yWindow="0" windowWidth="20490" windowHeight="7755" firstSheet="6" activeTab="7"/>
  </bookViews>
  <sheets>
    <sheet name="Cuenta Operativa ENE 2022" sheetId="1" r:id="rId1"/>
    <sheet name="Cuenta Operativa FEB 2022" sheetId="2" r:id="rId2"/>
    <sheet name="Cuenta Operativa MAR 2022 " sheetId="3" r:id="rId3"/>
    <sheet name="Cuenta Operativa ABR 2022" sheetId="4" r:id="rId4"/>
    <sheet name="Cuenta Operativa MAYO 2022" sheetId="5" r:id="rId5"/>
    <sheet name="Cuenta Operativa JUNIO 2022 " sheetId="6" r:id="rId6"/>
    <sheet name="Cuenta Operativa AGOSTO 2022" sheetId="7" r:id="rId7"/>
    <sheet name="Cuenta Operativa SEPT 2022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8" l="1"/>
  <c r="I49" i="8" s="1"/>
  <c r="I50" i="8" s="1"/>
  <c r="I51" i="8" s="1"/>
  <c r="I52" i="8" s="1"/>
  <c r="I53" i="8" s="1"/>
  <c r="I54" i="8" s="1"/>
  <c r="I58" i="8" s="1"/>
  <c r="I8" i="8" l="1"/>
  <c r="I9" i="8" s="1"/>
  <c r="I10" i="8" s="1"/>
  <c r="I11" i="8" s="1"/>
  <c r="I12" i="8" s="1"/>
  <c r="I13" i="8" s="1"/>
  <c r="I14" i="8" s="1"/>
  <c r="I15" i="8" l="1"/>
  <c r="I8" i="7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G17" i="6" l="1"/>
  <c r="I8" i="6"/>
  <c r="I9" i="6" s="1"/>
  <c r="I10" i="6" s="1"/>
  <c r="I11" i="6" s="1"/>
  <c r="I12" i="6" s="1"/>
  <c r="I13" i="6" s="1"/>
  <c r="I14" i="6" s="1"/>
  <c r="I15" i="6" s="1"/>
  <c r="I16" i="6" s="1"/>
  <c r="I17" i="6" s="1"/>
  <c r="I18" i="6" l="1"/>
  <c r="I15" i="5"/>
  <c r="I16" i="5" s="1"/>
  <c r="I17" i="5" s="1"/>
  <c r="I8" i="5"/>
  <c r="I9" i="5" s="1"/>
  <c r="I10" i="5" s="1"/>
  <c r="I11" i="5" s="1"/>
  <c r="I12" i="5" s="1"/>
  <c r="I13" i="5" s="1"/>
  <c r="I14" i="5" s="1"/>
  <c r="I18" i="5" l="1"/>
  <c r="I8" i="4"/>
  <c r="I9" i="4" s="1"/>
  <c r="I10" i="4" s="1"/>
  <c r="I11" i="4" s="1"/>
  <c r="I12" i="4" s="1"/>
  <c r="I13" i="4" s="1"/>
  <c r="I14" i="4" s="1"/>
  <c r="I15" i="4" s="1"/>
  <c r="I16" i="4" s="1"/>
  <c r="I17" i="4" s="1"/>
  <c r="G16" i="4"/>
  <c r="G16" i="3" l="1"/>
  <c r="I8" i="3"/>
  <c r="I9" i="3" s="1"/>
  <c r="I10" i="3" s="1"/>
  <c r="I11" i="3" s="1"/>
  <c r="I12" i="3" s="1"/>
  <c r="I13" i="3" s="1"/>
  <c r="I14" i="3" s="1"/>
  <c r="I15" i="3" s="1"/>
  <c r="I16" i="3" l="1"/>
  <c r="I17" i="3" s="1"/>
  <c r="G13" i="2"/>
  <c r="I8" i="2"/>
  <c r="I9" i="2" s="1"/>
  <c r="I10" i="2" s="1"/>
  <c r="I11" i="2" s="1"/>
  <c r="I12" i="2" s="1"/>
  <c r="I13" i="2" l="1"/>
  <c r="I14" i="2" s="1"/>
  <c r="I8" i="1" l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</calcChain>
</file>

<file path=xl/sharedStrings.xml><?xml version="1.0" encoding="utf-8"?>
<sst xmlns="http://schemas.openxmlformats.org/spreadsheetml/2006/main" count="437" uniqueCount="148">
  <si>
    <t>INDUSTRIA NACIONAL DE LA AGUAJA (INAGUA)</t>
  </si>
  <si>
    <t>INGRESOS Y ENGRESOS DE LA CUENTA 010-241655-9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</si>
  <si>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</si>
  <si>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</si>
  <si>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</si>
  <si>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</si>
  <si>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</si>
  <si>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</si>
  <si>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</si>
  <si>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</si>
  <si>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</si>
  <si>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DEP</t>
  </si>
  <si>
    <t>CK</t>
  </si>
  <si>
    <t>INAGUJA</t>
  </si>
  <si>
    <t>INGRESO POR OPERACIONES</t>
  </si>
  <si>
    <t>NULO</t>
  </si>
  <si>
    <t>N/D</t>
  </si>
  <si>
    <t>CARGOS BANCARIOS</t>
  </si>
  <si>
    <t xml:space="preserve">Lic. Sobeida Pimentel </t>
  </si>
  <si>
    <t xml:space="preserve"> Lic. Guillermo Gonzalez</t>
  </si>
  <si>
    <t>Enc. Division financiera</t>
  </si>
  <si>
    <t>Enc. Administrativo y Financiero</t>
  </si>
  <si>
    <t>ADQUISICION DE MARBETES PARA VEHICULOS</t>
  </si>
  <si>
    <t>FOTOMEGRAF, SRL</t>
  </si>
  <si>
    <t>SERVICIOS DE IMPRESIÓN DE 6 MEMORIAS INSTITUCIONAL</t>
  </si>
  <si>
    <t>RODOLFO ANTONIO GONZALEZ</t>
  </si>
  <si>
    <t>COLECTOR CONT. A LA TESORERIA SEGURIDAD SOCIAL</t>
  </si>
  <si>
    <t>RECARGOS DE MEMORIA ADICIONAL PERSONAL CONTRATADOS 2021</t>
  </si>
  <si>
    <t>DERECCION G. DE IMPUESTOS INTERNOS</t>
  </si>
  <si>
    <t>PAGO DE ITBIS RETENIDOS</t>
  </si>
  <si>
    <t>JARDIN ILUSIONES SRL</t>
  </si>
  <si>
    <t>ADQUISICION DE OFRENDA FLORAL, PARA EL ALTAR DE LA PATRIA</t>
  </si>
  <si>
    <t>AL 31/01/2022</t>
  </si>
  <si>
    <t>Balance Disponible al 31/01/2022</t>
  </si>
  <si>
    <t>DIRECCION GENERAL DE IMPUESTOS INTERNOS</t>
  </si>
  <si>
    <t>PAGO DE 1/3 DEL ACUERDO DE ITBIS</t>
  </si>
  <si>
    <t>COLECTOR DE IMPUESTOS INTERNOS</t>
  </si>
  <si>
    <t>PAGO DE IR-17 ENERO 2022</t>
  </si>
  <si>
    <t>PAGO CUOTA 2/3 ITBIS OCTUBRE 2021</t>
  </si>
  <si>
    <t>EDITORA HOY, SAS</t>
  </si>
  <si>
    <t>SERVICIOS DE PUBLICIDAD, CONVOCATORIA A LICITACION</t>
  </si>
  <si>
    <t>PAGO DE ITBIS ENERO 2022</t>
  </si>
  <si>
    <t>PAGO RECARGOS DE NOMINA ADICIONAL</t>
  </si>
  <si>
    <t>AL 28/02/2022</t>
  </si>
  <si>
    <t>Balance Disponible al 28/02/2022</t>
  </si>
  <si>
    <t>AL 31/03/2022</t>
  </si>
  <si>
    <t xml:space="preserve">SERVICIOS DE ARQUILER DE 3 IMPRESORA </t>
  </si>
  <si>
    <t>PAGO DE IMPUESTOS IR-17, FEBRERO 2022</t>
  </si>
  <si>
    <t>TRANSFLOR GROUP, SRL</t>
  </si>
  <si>
    <t>ADQUISICION DE GASOIL REGULAR</t>
  </si>
  <si>
    <t>PAGO CUOTA 3/3 ITBIS OCTUBRE 2021</t>
  </si>
  <si>
    <t>CENTROXPERT STE, SRL</t>
  </si>
  <si>
    <t>COMPRA DE IMPRESORA TERMICA DE ETIQUETAS DE PASES</t>
  </si>
  <si>
    <t>SDM SISTEMA Y DESARROLLO DE MULTIFUNCIONALES, SRL</t>
  </si>
  <si>
    <t>EXPOSISTEM INNOVACION CREATIVA, SRL</t>
  </si>
  <si>
    <t>SERVICIOS DE COLOCACION STAND</t>
  </si>
  <si>
    <t>DOP</t>
  </si>
  <si>
    <t>Balance Disponible al 31/03/2022</t>
  </si>
  <si>
    <t>AL 30/04/2022</t>
  </si>
  <si>
    <t>PAGO IMPUSTO IR-17, MARZO 2022</t>
  </si>
  <si>
    <t>SERVICIOS DE SARIGRAFIA Y SUBLIMACION</t>
  </si>
  <si>
    <t>SEGUROS RESERVAS. SA</t>
  </si>
  <si>
    <t>EMISION POLIZA 2-2-502-0288299</t>
  </si>
  <si>
    <t>SHAMER, SRL</t>
  </si>
  <si>
    <t>SERVICOS DE SAGRAFIA Y SUBLIMACION</t>
  </si>
  <si>
    <t>AGUA PLANETA AZUL, SA</t>
  </si>
  <si>
    <t>ADQUISICION DE RELLENO DE BOTELLONES DE AGUA</t>
  </si>
  <si>
    <t>Balance Disponible al 30/04/2022</t>
  </si>
  <si>
    <t>AL 31/05/2022</t>
  </si>
  <si>
    <t>Balance Disponible al 31/05/2022</t>
  </si>
  <si>
    <t>SERVICIOS DE ALQUILER DE TRES IMPRESORAS</t>
  </si>
  <si>
    <t>PAGO CUOTA 1/7 ACUERDO PAGO DE ITBIS</t>
  </si>
  <si>
    <t>PAGO IR-17, MES ABRIL 2022</t>
  </si>
  <si>
    <t>XOLUCIONES RUAJ, SRL</t>
  </si>
  <si>
    <t>SERVICIOS DE MANTENIMIENTO Y REP. DE PUESTAS DE CRISTAL</t>
  </si>
  <si>
    <t>PAGO ITBIS, MES ABRIL 2022</t>
  </si>
  <si>
    <t>ABONO ADQUISICION DE GASOIL REGULAR</t>
  </si>
  <si>
    <t>PAGO IR-3 MES ABRIL 2022</t>
  </si>
  <si>
    <t>SEGUROS RESERVAS SA.</t>
  </si>
  <si>
    <t>PAGO POLIZA 2-2-502-0288299</t>
  </si>
  <si>
    <t>RADIOCENTRO, SAS</t>
  </si>
  <si>
    <t>COMPRA DE ARTICULOS PARA REGALOS CON MOTIVO DEL DIA DE LAS MADRES</t>
  </si>
  <si>
    <t>Balance Disponible al 30/06/2022</t>
  </si>
  <si>
    <t>AL 30/06/2022</t>
  </si>
  <si>
    <t>NAFTA A. CHAIN HASBUN</t>
  </si>
  <si>
    <t>SERVICIOS DE TALLER, ASESORIA Y CERTIFICACION</t>
  </si>
  <si>
    <t>PAGO IMPUESTOS IR-17, MES DE MAYO 2022</t>
  </si>
  <si>
    <t>DOMPER MANUFACTURING, SRL</t>
  </si>
  <si>
    <t>SERVICIOS DE SERIGRAFIAS</t>
  </si>
  <si>
    <t>DR. FELICIANO GERMOSEN BAUTISTA</t>
  </si>
  <si>
    <t>SERVICIOS DE LEGALIZACION DE ACTOS NOTARIALES</t>
  </si>
  <si>
    <t>GRUPO LUXTERRA SRL</t>
  </si>
  <si>
    <t>SERVICIOS DE MANTENIMIENTO Y REPARACION MAQUINA DE COSER</t>
  </si>
  <si>
    <t>ACUERDO DE PAGO DEL ITBIS 2/7, MES FEBRERO Y MARZO 2022</t>
  </si>
  <si>
    <t>ESMERLING RAFAEL PEREZ CARRASCO</t>
  </si>
  <si>
    <t>ADQUISICION UNA PORCION DE TERRENO 408 METRO</t>
  </si>
  <si>
    <t>ACUERDO DE PAGO DEL ITBIS 4/7, MES FEBRERO Y MARZO 2022</t>
  </si>
  <si>
    <t>PAGO IMPUESTOS IR-17, CORRESP. JULIO 2022</t>
  </si>
  <si>
    <t>DINORAH CARABALLO</t>
  </si>
  <si>
    <t>PAGO JORNALEROS MES JUNIO 2022</t>
  </si>
  <si>
    <t>PAGO DE ITBIS, MES MAYO 2022</t>
  </si>
  <si>
    <t>AMBAR A. FELIZ UREÑA</t>
  </si>
  <si>
    <t>PIROPA A. UREÑA CABRAL</t>
  </si>
  <si>
    <t>EUSEBIO ORTEGA TEJADA</t>
  </si>
  <si>
    <t>YAKEISI Y. BEATO GUERRERO</t>
  </si>
  <si>
    <t>MANUEL ELPIDIO DOMINGUEZ</t>
  </si>
  <si>
    <t>MARIZOL SANCHEZ PEÑA</t>
  </si>
  <si>
    <t>PAGO ITBIS MES DE JULIO 2022</t>
  </si>
  <si>
    <t>PAGO JORNALEROS MES JULIO 2022</t>
  </si>
  <si>
    <t>LANDOL SERVICIOS MULTIPLES, SRL</t>
  </si>
  <si>
    <t>ADQUISICION DE TELAS</t>
  </si>
  <si>
    <t>SOCORRO MARIA ARIAS ALMONTE</t>
  </si>
  <si>
    <t>PAGO JORNALEROS MES AGOSTO 2022</t>
  </si>
  <si>
    <t>NICOLES GARCIA JIMENEZ</t>
  </si>
  <si>
    <t>PAGO JORNALES MES AGOSTO 2022</t>
  </si>
  <si>
    <t>WILVENIA K. NUÑEZ AGRAMONTE</t>
  </si>
  <si>
    <t>AL 31/08/2022</t>
  </si>
  <si>
    <t>Balance Disponible al 31/08/2022</t>
  </si>
  <si>
    <t>AL 30/09/2022</t>
  </si>
  <si>
    <t>Balance Disponible al 30/09/2022</t>
  </si>
  <si>
    <t>GAMALIER CASTILLO GERMAN</t>
  </si>
  <si>
    <t>SERVICIOS DE MEDICION E INDIVIDUALIZACION DE TERRONO</t>
  </si>
  <si>
    <t>COMPRA DE DOS NEVERAS EJECUTIVA 4.3 PULGADA</t>
  </si>
  <si>
    <t>CLAUDIA HEREDIA JIMENEZ</t>
  </si>
  <si>
    <t>SERVICIOS DE CAPACITACION EN EL PROGRAMA DE ACCIONES</t>
  </si>
  <si>
    <t>RENOVACION POLIZA 2-2-501-0015242, VEHICULOS DE LA INST.</t>
  </si>
  <si>
    <t>SEGUROS RESERVAS</t>
  </si>
  <si>
    <t>Lic. Sobeida Pimentel</t>
  </si>
  <si>
    <t>Enc.Division Financiera</t>
  </si>
  <si>
    <t>INGRESOS Y ENGRESOS DE LA CUENTA 010-252119-0</t>
  </si>
  <si>
    <t>1015-1</t>
  </si>
  <si>
    <t>LIBR.</t>
  </si>
  <si>
    <t>JH DESIGN, SRL</t>
  </si>
  <si>
    <t xml:space="preserve">ADQUISICION DE MATERIALES DE PRODUCCION </t>
  </si>
  <si>
    <t>1053-1</t>
  </si>
  <si>
    <t>UNIFORMES DEPOT RD, SRL</t>
  </si>
  <si>
    <t>1064-1</t>
  </si>
  <si>
    <t>MARIA C. MENDEZ AQUINO</t>
  </si>
  <si>
    <t>SERVICIOS DE CAPACITACION</t>
  </si>
  <si>
    <t>1069-1</t>
  </si>
  <si>
    <t>NOMINA</t>
  </si>
  <si>
    <t>PAGO DE NOMINA MES DE AGOSTO</t>
  </si>
  <si>
    <t>1153-1</t>
  </si>
  <si>
    <t>SUPLI FAST INVESTMENT, SRL</t>
  </si>
  <si>
    <t>ADQUISICION DE HERRAMIENTAS Y ACCESORIOS DE MAQUINAS</t>
  </si>
  <si>
    <t>1168-1</t>
  </si>
  <si>
    <t xml:space="preserve">ADQUISICION DE TELAS PARA UNIFORMEN </t>
  </si>
  <si>
    <t>DEP.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</si>
</sst>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1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Fill="1" applyBorder="1" applyAlignment="1">
      <alignment horizontal="right"/>
    </xf>
    <xf numFmtId="43" fontId="0" fillId="0" borderId="6" xfId="1" applyFont="1" applyBorder="1"/>
    <xf numFmtId="14" fontId="0" fillId="0" borderId="9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3" fontId="0" fillId="0" borderId="10" xfId="1" applyFont="1" applyFill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3" fillId="0" borderId="0" xfId="0" applyFont="1"/>
    <xf numFmtId="43" fontId="0" fillId="0" borderId="0" xfId="0" applyNumberFormat="1"/>
    <xf numFmtId="0" fontId="6" fillId="0" borderId="0" xfId="0" applyFont="1"/>
    <xf numFmtId="0" fontId="7" fillId="0" borderId="0" xfId="0" applyFont="1"/>
    <xf numFmtId="1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43" fontId="0" fillId="0" borderId="13" xfId="1" applyFont="1" applyFill="1" applyBorder="1" applyAlignment="1">
      <alignment horizontal="right"/>
    </xf>
    <xf numFmtId="0" fontId="0" fillId="0" borderId="6" xfId="0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left" wrapText="1"/>
    </xf>
    <xf numFmtId="43" fontId="1" fillId="0" borderId="15" xfId="1" applyFont="1" applyBorder="1" applyAlignment="1">
      <alignment horizontal="center" wrapText="1"/>
    </xf>
    <xf numFmtId="43" fontId="2" fillId="0" borderId="16" xfId="1" applyFont="1" applyBorder="1" applyAlignment="1">
      <alignment wrapText="1"/>
    </xf>
    <xf numFmtId="0" fontId="0" fillId="0" borderId="15" xfId="0" applyFont="1" applyBorder="1" applyAlignment="1">
      <alignment wrapText="1"/>
    </xf>
    <xf numFmtId="43" fontId="0" fillId="0" borderId="2" xfId="1" applyFont="1" applyBorder="1"/>
    <xf numFmtId="0" fontId="0" fillId="0" borderId="2" xfId="0" applyBorder="1"/>
    <xf numFmtId="0" fontId="0" fillId="0" borderId="1" xfId="0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57151</xdr:rowOff>
    </xdr:from>
    <xdr:to>
      <xdr:col>8</xdr:col>
      <xdr:colOff>733425</xdr:colOff>
      <xdr:row>4</xdr:row>
      <xdr:rowOff>103344</xdr:rowOff>
    </xdr:to>
    <xdr:pic>
      <xdr:nvPicPr>
        <xdr:cNvPr id="2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57151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</xdr:col>
      <xdr:colOff>923925</xdr:colOff>
      <xdr:row>4</xdr:row>
      <xdr:rowOff>76200</xdr:rowOff>
    </xdr:to>
    <xdr:pic>
      <xdr:nvPicPr>
        <xdr:cNvPr id="3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00"/>
          <a:ext cx="82867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428627</xdr:colOff>
      <xdr:row>15</xdr:row>
      <xdr:rowOff>166687</xdr:rowOff>
    </xdr:from>
    <xdr:to>
      <xdr:col>4</xdr:col>
      <xdr:colOff>136543</xdr:colOff>
      <xdr:row>19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7" y="5929312"/>
          <a:ext cx="2363010" cy="1702594"/>
        </a:xfrm>
        <a:prstGeom prst="rect">
          <a:avLst/>
        </a:prstGeom>
      </xdr:spPr>
    </xdr:pic>
    <xdr:clientData/>
  </xdr:twoCellAnchor>
  <xdr:twoCellAnchor editAs="oneCell">
    <xdr:from>
      <xdr:col>6</xdr:col>
      <xdr:colOff>130968</xdr:colOff>
      <xdr:row>15</xdr:row>
      <xdr:rowOff>173414</xdr:rowOff>
    </xdr:from>
    <xdr:to>
      <xdr:col>8</xdr:col>
      <xdr:colOff>464343</xdr:colOff>
      <xdr:row>19</xdr:row>
      <xdr:rowOff>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8093" y="5936039"/>
          <a:ext cx="2238375" cy="1695868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40</xdr:row>
      <xdr:rowOff>66676</xdr:rowOff>
    </xdr:from>
    <xdr:to>
      <xdr:col>8</xdr:col>
      <xdr:colOff>723900</xdr:colOff>
      <xdr:row>44</xdr:row>
      <xdr:rowOff>141444</xdr:rowOff>
    </xdr:to>
    <xdr:pic>
      <xdr:nvPicPr>
        <xdr:cNvPr id="10" name="Imagen 1" descr="Industria Nacional de la Aguja | INAGUJA - Programación de las Acciones  Formativas 20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3625" y="66676"/>
          <a:ext cx="1343025" cy="836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40</xdr:row>
      <xdr:rowOff>85725</xdr:rowOff>
    </xdr:from>
    <xdr:to>
      <xdr:col>1</xdr:col>
      <xdr:colOff>857250</xdr:colOff>
      <xdr:row>44</xdr:row>
      <xdr:rowOff>114300</xdr:rowOff>
    </xdr:to>
    <xdr:pic>
      <xdr:nvPicPr>
        <xdr:cNvPr id="11" name="Imagen 2" descr="Resultado de imagen de escudo dominican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428627</xdr:colOff>
      <xdr:row>59</xdr:row>
      <xdr:rowOff>19360</xdr:rowOff>
    </xdr:from>
    <xdr:to>
      <xdr:col>4</xdr:col>
      <xdr:colOff>95251</xdr:colOff>
      <xdr:row>65</xdr:row>
      <xdr:rowOff>119062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7" y="16283298"/>
          <a:ext cx="2321718" cy="1790389"/>
        </a:xfrm>
        <a:prstGeom prst="rect">
          <a:avLst/>
        </a:prstGeom>
      </xdr:spPr>
    </xdr:pic>
    <xdr:clientData/>
  </xdr:twoCellAnchor>
  <xdr:twoCellAnchor editAs="oneCell">
    <xdr:from>
      <xdr:col>6</xdr:col>
      <xdr:colOff>345282</xdr:colOff>
      <xdr:row>59</xdr:row>
      <xdr:rowOff>21727</xdr:rowOff>
    </xdr:from>
    <xdr:to>
      <xdr:col>8</xdr:col>
      <xdr:colOff>654843</xdr:colOff>
      <xdr:row>65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407" y="16285665"/>
          <a:ext cx="2214561" cy="1692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"/>
  <sheetViews>
    <sheetView topLeftCell="A4" zoomScale="80" zoomScaleNormal="80" workbookViewId="0">
      <selection activeCell="F11" sqref="F11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</cols>
  <sheetData>
    <row r="2" spans="2:10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0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0" ht="15.75" x14ac:dyDescent="0.25">
      <c r="B4" s="36" t="s">
        <v>32</v>
      </c>
      <c r="C4" s="36"/>
      <c r="D4" s="36"/>
      <c r="E4" s="36"/>
      <c r="F4" s="36"/>
      <c r="G4" s="36"/>
      <c r="H4" s="36"/>
      <c r="I4" s="36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120789</v>
      </c>
    </row>
    <row r="8" spans="2:10" ht="45" customHeight="1" thickBot="1" x14ac:dyDescent="0.3">
      <c r="B8" s="5">
        <v>44568</v>
      </c>
      <c r="C8" s="6">
        <v>6114</v>
      </c>
      <c r="D8" s="6" t="s">
        <v>12</v>
      </c>
      <c r="E8" s="7" t="s">
        <v>34</v>
      </c>
      <c r="F8" s="8" t="s">
        <v>35</v>
      </c>
      <c r="G8" s="9">
        <v>115000</v>
      </c>
      <c r="H8" s="10"/>
      <c r="I8" s="4">
        <f>+I7-G8+H8</f>
        <v>5789</v>
      </c>
    </row>
    <row r="9" spans="2:10" ht="45" customHeight="1" thickBot="1" x14ac:dyDescent="0.3">
      <c r="B9" s="5">
        <v>44573</v>
      </c>
      <c r="C9" s="6" t="s">
        <v>11</v>
      </c>
      <c r="D9" s="6" t="s">
        <v>12</v>
      </c>
      <c r="E9" s="7" t="s">
        <v>13</v>
      </c>
      <c r="F9" s="8" t="s">
        <v>14</v>
      </c>
      <c r="G9" s="9"/>
      <c r="H9" s="10">
        <v>100802.66</v>
      </c>
      <c r="I9" s="4">
        <f>+I8-G9+H9</f>
        <v>106591.66</v>
      </c>
    </row>
    <row r="10" spans="2:10" ht="45" customHeight="1" thickBot="1" x14ac:dyDescent="0.3">
      <c r="B10" s="5">
        <v>44574</v>
      </c>
      <c r="C10" s="6" t="s">
        <v>11</v>
      </c>
      <c r="D10" s="6" t="s">
        <v>12</v>
      </c>
      <c r="E10" s="7" t="s">
        <v>13</v>
      </c>
      <c r="F10" s="8" t="s">
        <v>14</v>
      </c>
      <c r="G10" s="9"/>
      <c r="H10" s="10">
        <v>4360000</v>
      </c>
      <c r="I10" s="4">
        <f t="shared" ref="I10:I19" si="0">+I9-G10+H10</f>
        <v>4466591.66</v>
      </c>
    </row>
    <row r="11" spans="2:10" ht="45" customHeight="1" thickBot="1" x14ac:dyDescent="0.3">
      <c r="B11" s="5">
        <v>44574</v>
      </c>
      <c r="C11" s="6" t="s">
        <v>11</v>
      </c>
      <c r="D11" s="6" t="s">
        <v>12</v>
      </c>
      <c r="E11" s="7" t="s">
        <v>13</v>
      </c>
      <c r="F11" s="8" t="s">
        <v>14</v>
      </c>
      <c r="G11" s="9"/>
      <c r="H11" s="10">
        <v>1568000</v>
      </c>
      <c r="I11" s="4">
        <f t="shared" si="0"/>
        <v>6034591.6600000001</v>
      </c>
    </row>
    <row r="12" spans="2:10" ht="45" customHeight="1" thickBot="1" x14ac:dyDescent="0.3">
      <c r="B12" s="5">
        <v>44575</v>
      </c>
      <c r="C12" s="6">
        <v>6115</v>
      </c>
      <c r="D12" s="6" t="s">
        <v>12</v>
      </c>
      <c r="E12" s="7" t="s">
        <v>15</v>
      </c>
      <c r="F12" s="7" t="s">
        <v>22</v>
      </c>
      <c r="G12" s="9"/>
      <c r="H12" s="10"/>
      <c r="I12" s="4">
        <f t="shared" si="0"/>
        <v>6034591.6600000001</v>
      </c>
    </row>
    <row r="13" spans="2:10" ht="45" customHeight="1" thickBot="1" x14ac:dyDescent="0.3">
      <c r="B13" s="11">
        <v>44579</v>
      </c>
      <c r="C13" s="12">
        <v>6116</v>
      </c>
      <c r="D13" s="12" t="s">
        <v>12</v>
      </c>
      <c r="E13" s="8" t="s">
        <v>23</v>
      </c>
      <c r="F13" s="8" t="s">
        <v>24</v>
      </c>
      <c r="G13" s="13">
        <v>35508</v>
      </c>
      <c r="H13" s="10"/>
      <c r="I13" s="4">
        <f t="shared" si="0"/>
        <v>5999083.6600000001</v>
      </c>
    </row>
    <row r="14" spans="2:10" ht="45" customHeight="1" thickBot="1" x14ac:dyDescent="0.3">
      <c r="B14" s="11">
        <v>44580</v>
      </c>
      <c r="C14" s="12">
        <v>6117</v>
      </c>
      <c r="D14" s="12" t="s">
        <v>12</v>
      </c>
      <c r="E14" s="8" t="s">
        <v>25</v>
      </c>
      <c r="F14" s="8" t="s">
        <v>22</v>
      </c>
      <c r="G14" s="13">
        <v>24000</v>
      </c>
      <c r="H14" s="10"/>
      <c r="I14" s="4">
        <f t="shared" si="0"/>
        <v>5975083.6600000001</v>
      </c>
    </row>
    <row r="15" spans="2:10" ht="45" customHeight="1" thickBot="1" x14ac:dyDescent="0.3">
      <c r="B15" s="11">
        <v>44586</v>
      </c>
      <c r="C15" s="12">
        <v>6118</v>
      </c>
      <c r="D15" s="12" t="s">
        <v>12</v>
      </c>
      <c r="E15" s="8" t="s">
        <v>26</v>
      </c>
      <c r="F15" s="8" t="s">
        <v>27</v>
      </c>
      <c r="G15" s="13">
        <v>7564.48</v>
      </c>
      <c r="H15" s="10"/>
      <c r="I15" s="4">
        <f t="shared" si="0"/>
        <v>5967519.1799999997</v>
      </c>
    </row>
    <row r="16" spans="2:10" ht="45" customHeight="1" thickBot="1" x14ac:dyDescent="0.3">
      <c r="B16" s="20">
        <v>44586</v>
      </c>
      <c r="C16" s="21">
        <v>6119</v>
      </c>
      <c r="D16" s="21" t="s">
        <v>12</v>
      </c>
      <c r="E16" s="22" t="s">
        <v>28</v>
      </c>
      <c r="F16" s="22" t="s">
        <v>29</v>
      </c>
      <c r="G16" s="23">
        <v>956348.21</v>
      </c>
      <c r="H16" s="10"/>
      <c r="I16" s="4">
        <f t="shared" si="0"/>
        <v>5011170.97</v>
      </c>
    </row>
    <row r="17" spans="2:9" ht="45" customHeight="1" thickBot="1" x14ac:dyDescent="0.3">
      <c r="B17" s="20">
        <v>44589</v>
      </c>
      <c r="C17" s="21">
        <v>6120</v>
      </c>
      <c r="D17" s="21" t="s">
        <v>12</v>
      </c>
      <c r="E17" s="22" t="s">
        <v>30</v>
      </c>
      <c r="F17" s="22" t="s">
        <v>31</v>
      </c>
      <c r="G17" s="23">
        <v>20444</v>
      </c>
      <c r="H17" s="10"/>
      <c r="I17" s="4">
        <f t="shared" si="0"/>
        <v>4990726.97</v>
      </c>
    </row>
    <row r="18" spans="2:9" ht="48" customHeight="1" thickBot="1" x14ac:dyDescent="0.3">
      <c r="B18" s="5">
        <v>44592</v>
      </c>
      <c r="C18" s="6"/>
      <c r="D18" s="6" t="s">
        <v>16</v>
      </c>
      <c r="E18" s="7"/>
      <c r="F18" s="7" t="s">
        <v>17</v>
      </c>
      <c r="G18" s="9">
        <v>1882.63</v>
      </c>
      <c r="H18" s="10"/>
      <c r="I18" s="4">
        <f t="shared" si="0"/>
        <v>4988844.34</v>
      </c>
    </row>
    <row r="19" spans="2:9" ht="25.5" customHeight="1" thickBot="1" x14ac:dyDescent="0.3">
      <c r="B19" s="14"/>
      <c r="C19" s="14"/>
      <c r="D19" s="40" t="s">
        <v>33</v>
      </c>
      <c r="E19" s="41"/>
      <c r="F19" s="41"/>
      <c r="G19" s="15"/>
      <c r="H19" s="15"/>
      <c r="I19" s="4">
        <f t="shared" si="0"/>
        <v>4988844.34</v>
      </c>
    </row>
    <row r="21" spans="2:9" ht="15.75" x14ac:dyDescent="0.25">
      <c r="B21" s="16"/>
      <c r="G21" s="17"/>
    </row>
    <row r="24" spans="2:9" ht="22.5" customHeight="1" x14ac:dyDescent="0.35">
      <c r="B24" s="42" t="s">
        <v>18</v>
      </c>
      <c r="C24" s="42"/>
      <c r="D24" s="42"/>
      <c r="E24" s="42"/>
      <c r="G24" s="43" t="s">
        <v>19</v>
      </c>
      <c r="H24" s="43"/>
      <c r="I24" s="43"/>
    </row>
    <row r="25" spans="2:9" ht="18.75" x14ac:dyDescent="0.3">
      <c r="B25" s="18" t="s">
        <v>20</v>
      </c>
      <c r="E25" s="19"/>
      <c r="G25" s="34" t="s">
        <v>21</v>
      </c>
      <c r="H25" s="34"/>
      <c r="I25" s="34"/>
    </row>
  </sheetData>
  <mergeCells count="8">
    <mergeCell ref="G25:I25"/>
    <mergeCell ref="B2:I2"/>
    <mergeCell ref="B3:I3"/>
    <mergeCell ref="B4:I4"/>
    <mergeCell ref="B7:H7"/>
    <mergeCell ref="D19:F19"/>
    <mergeCell ref="B24:E24"/>
    <mergeCell ref="G24:I24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zoomScale="80" zoomScaleNormal="80" workbookViewId="0">
      <selection activeCell="I14" sqref="I14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</cols>
  <sheetData>
    <row r="2" spans="2:10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0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0" ht="15.75" x14ac:dyDescent="0.25">
      <c r="B4" s="36" t="s">
        <v>43</v>
      </c>
      <c r="C4" s="36"/>
      <c r="D4" s="36"/>
      <c r="E4" s="36"/>
      <c r="F4" s="36"/>
      <c r="G4" s="36"/>
      <c r="H4" s="36"/>
      <c r="I4" s="36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4988844.34</v>
      </c>
    </row>
    <row r="8" spans="2:10" ht="45" customHeight="1" thickBot="1" x14ac:dyDescent="0.3">
      <c r="B8" s="5">
        <v>44599</v>
      </c>
      <c r="C8" s="6">
        <v>6121</v>
      </c>
      <c r="D8" s="6" t="s">
        <v>12</v>
      </c>
      <c r="E8" s="7" t="s">
        <v>36</v>
      </c>
      <c r="F8" s="8" t="s">
        <v>37</v>
      </c>
      <c r="G8" s="9">
        <v>2600</v>
      </c>
      <c r="H8" s="10"/>
      <c r="I8" s="4">
        <f>+I7-G8+H8</f>
        <v>4986244.34</v>
      </c>
    </row>
    <row r="9" spans="2:10" ht="45" customHeight="1" thickBot="1" x14ac:dyDescent="0.3">
      <c r="B9" s="5">
        <v>44599</v>
      </c>
      <c r="C9" s="6">
        <v>6122</v>
      </c>
      <c r="D9" s="6" t="s">
        <v>12</v>
      </c>
      <c r="E9" s="7" t="s">
        <v>36</v>
      </c>
      <c r="F9" s="8" t="s">
        <v>38</v>
      </c>
      <c r="G9" s="9">
        <v>110350</v>
      </c>
      <c r="H9" s="10"/>
      <c r="I9" s="4">
        <f>+I8-G9+H9</f>
        <v>4875894.34</v>
      </c>
    </row>
    <row r="10" spans="2:10" ht="45" customHeight="1" thickBot="1" x14ac:dyDescent="0.3">
      <c r="B10" s="5">
        <v>44601</v>
      </c>
      <c r="C10" s="6">
        <v>6123</v>
      </c>
      <c r="D10" s="6" t="s">
        <v>12</v>
      </c>
      <c r="E10" s="7" t="s">
        <v>39</v>
      </c>
      <c r="F10" s="8" t="s">
        <v>40</v>
      </c>
      <c r="G10" s="9">
        <v>113666.7</v>
      </c>
      <c r="H10" s="10"/>
      <c r="I10" s="4">
        <f t="shared" ref="I10:I14" si="0">+I9-G10+H10</f>
        <v>4762227.6399999997</v>
      </c>
    </row>
    <row r="11" spans="2:10" ht="45" customHeight="1" thickBot="1" x14ac:dyDescent="0.3">
      <c r="B11" s="5">
        <v>44609</v>
      </c>
      <c r="C11" s="6">
        <v>6124</v>
      </c>
      <c r="D11" s="6" t="s">
        <v>12</v>
      </c>
      <c r="E11" s="7" t="s">
        <v>36</v>
      </c>
      <c r="F11" s="8" t="s">
        <v>41</v>
      </c>
      <c r="G11" s="9">
        <v>2808</v>
      </c>
      <c r="H11" s="10"/>
      <c r="I11" s="4">
        <f t="shared" si="0"/>
        <v>4759419.6399999997</v>
      </c>
    </row>
    <row r="12" spans="2:10" ht="45" customHeight="1" thickBot="1" x14ac:dyDescent="0.3">
      <c r="B12" s="5">
        <v>44610</v>
      </c>
      <c r="C12" s="6">
        <v>6125</v>
      </c>
      <c r="D12" s="6" t="s">
        <v>12</v>
      </c>
      <c r="E12" s="7" t="s">
        <v>26</v>
      </c>
      <c r="F12" s="7" t="s">
        <v>42</v>
      </c>
      <c r="G12" s="9">
        <v>40551.53</v>
      </c>
      <c r="H12" s="10"/>
      <c r="I12" s="4">
        <f t="shared" si="0"/>
        <v>4718868.1099999994</v>
      </c>
    </row>
    <row r="13" spans="2:10" ht="48" customHeight="1" thickBot="1" x14ac:dyDescent="0.3">
      <c r="B13" s="5">
        <v>44620</v>
      </c>
      <c r="C13" s="6"/>
      <c r="D13" s="6" t="s">
        <v>16</v>
      </c>
      <c r="E13" s="7"/>
      <c r="F13" s="7" t="s">
        <v>17</v>
      </c>
      <c r="G13" s="9">
        <f>30.67+3.9+165.53+170.5+4.21+60.83+175</f>
        <v>610.64</v>
      </c>
      <c r="H13" s="10"/>
      <c r="I13" s="4">
        <f>+I12-G13+H13</f>
        <v>4718257.47</v>
      </c>
    </row>
    <row r="14" spans="2:10" ht="25.5" customHeight="1" thickBot="1" x14ac:dyDescent="0.3">
      <c r="B14" s="14"/>
      <c r="C14" s="14"/>
      <c r="D14" s="40" t="s">
        <v>44</v>
      </c>
      <c r="E14" s="41"/>
      <c r="F14" s="41"/>
      <c r="G14" s="15"/>
      <c r="H14" s="15"/>
      <c r="I14" s="4">
        <f t="shared" si="0"/>
        <v>4718257.47</v>
      </c>
    </row>
    <row r="16" spans="2:10" ht="15.75" x14ac:dyDescent="0.25">
      <c r="B16" s="16"/>
      <c r="G16" s="17"/>
    </row>
    <row r="19" spans="2:9" ht="22.5" customHeight="1" x14ac:dyDescent="0.35">
      <c r="B19" s="42" t="s">
        <v>18</v>
      </c>
      <c r="C19" s="42"/>
      <c r="D19" s="42"/>
      <c r="E19" s="42"/>
      <c r="G19" s="43" t="s">
        <v>19</v>
      </c>
      <c r="H19" s="43"/>
      <c r="I19" s="43"/>
    </row>
    <row r="20" spans="2:9" ht="18.75" x14ac:dyDescent="0.3">
      <c r="B20" s="18" t="s">
        <v>20</v>
      </c>
      <c r="E20" s="19"/>
      <c r="G20" s="34" t="s">
        <v>21</v>
      </c>
      <c r="H20" s="34"/>
      <c r="I20" s="34"/>
    </row>
  </sheetData>
  <mergeCells count="8">
    <mergeCell ref="G20:I20"/>
    <mergeCell ref="B2:I2"/>
    <mergeCell ref="B3:I3"/>
    <mergeCell ref="B4:I4"/>
    <mergeCell ref="B7:H7"/>
    <mergeCell ref="D14:F14"/>
    <mergeCell ref="B19:E19"/>
    <mergeCell ref="G19:I19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A11" zoomScale="80" zoomScaleNormal="80" workbookViewId="0">
      <selection activeCell="I17" sqref="I17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2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2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2" ht="15.75" x14ac:dyDescent="0.25">
      <c r="B4" s="36" t="s">
        <v>45</v>
      </c>
      <c r="C4" s="36"/>
      <c r="D4" s="36"/>
      <c r="E4" s="36"/>
      <c r="F4" s="36"/>
      <c r="G4" s="36"/>
      <c r="H4" s="36"/>
      <c r="I4" s="36"/>
    </row>
    <row r="5" spans="2:12" ht="15.75" thickBot="1" x14ac:dyDescent="0.3"/>
    <row r="6" spans="2:12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2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4718257.47</v>
      </c>
    </row>
    <row r="8" spans="2:12" ht="45" customHeight="1" thickBot="1" x14ac:dyDescent="0.3">
      <c r="B8" s="5">
        <v>44621</v>
      </c>
      <c r="C8" s="6">
        <v>6126</v>
      </c>
      <c r="D8" s="6" t="s">
        <v>12</v>
      </c>
      <c r="E8" s="7" t="s">
        <v>53</v>
      </c>
      <c r="F8" s="8" t="s">
        <v>46</v>
      </c>
      <c r="G8" s="9">
        <v>46505.07</v>
      </c>
      <c r="H8" s="10"/>
      <c r="I8" s="4">
        <f>+I7-G8+H8</f>
        <v>4671752.3999999994</v>
      </c>
    </row>
    <row r="9" spans="2:12" ht="45" customHeight="1" thickBot="1" x14ac:dyDescent="0.3">
      <c r="B9" s="5">
        <v>44627</v>
      </c>
      <c r="C9" s="6">
        <v>6127</v>
      </c>
      <c r="D9" s="6" t="s">
        <v>12</v>
      </c>
      <c r="E9" s="7" t="s">
        <v>36</v>
      </c>
      <c r="F9" s="8" t="s">
        <v>47</v>
      </c>
      <c r="G9" s="9">
        <v>5029.5</v>
      </c>
      <c r="H9" s="10"/>
      <c r="I9" s="4">
        <f>+I8-G9+H9</f>
        <v>4666722.8999999994</v>
      </c>
    </row>
    <row r="10" spans="2:12" ht="45" customHeight="1" thickBot="1" x14ac:dyDescent="0.3">
      <c r="B10" s="5">
        <v>44629</v>
      </c>
      <c r="C10" s="6">
        <v>6128</v>
      </c>
      <c r="D10" s="6" t="s">
        <v>12</v>
      </c>
      <c r="E10" s="7" t="s">
        <v>48</v>
      </c>
      <c r="F10" s="8" t="s">
        <v>49</v>
      </c>
      <c r="G10" s="9">
        <v>1194702.76</v>
      </c>
      <c r="H10" s="10"/>
      <c r="I10" s="4">
        <f t="shared" ref="I10:I16" si="0">+I9-G10+H10</f>
        <v>3472020.1399999997</v>
      </c>
    </row>
    <row r="11" spans="2:12" ht="45" customHeight="1" thickBot="1" x14ac:dyDescent="0.3">
      <c r="B11" s="5">
        <v>44629</v>
      </c>
      <c r="C11" s="6">
        <v>6129</v>
      </c>
      <c r="D11" s="6" t="s">
        <v>12</v>
      </c>
      <c r="E11" s="7" t="s">
        <v>36</v>
      </c>
      <c r="F11" s="8" t="s">
        <v>50</v>
      </c>
      <c r="G11" s="9">
        <v>110350</v>
      </c>
      <c r="H11" s="10"/>
      <c r="I11" s="4">
        <f t="shared" si="0"/>
        <v>3361670.1399999997</v>
      </c>
    </row>
    <row r="12" spans="2:12" ht="45" customHeight="1" thickBot="1" x14ac:dyDescent="0.3">
      <c r="B12" s="5">
        <v>44644</v>
      </c>
      <c r="C12" s="6">
        <v>6130</v>
      </c>
      <c r="D12" s="6" t="s">
        <v>12</v>
      </c>
      <c r="E12" s="7" t="s">
        <v>51</v>
      </c>
      <c r="F12" s="8" t="s">
        <v>52</v>
      </c>
      <c r="G12" s="9">
        <v>18045.53</v>
      </c>
      <c r="H12" s="10"/>
      <c r="I12" s="4">
        <f t="shared" si="0"/>
        <v>3343624.61</v>
      </c>
    </row>
    <row r="13" spans="2:12" ht="45" customHeight="1" thickBot="1" x14ac:dyDescent="0.3">
      <c r="B13" s="5">
        <v>44649</v>
      </c>
      <c r="C13" s="6">
        <v>6131</v>
      </c>
      <c r="D13" s="6" t="s">
        <v>12</v>
      </c>
      <c r="E13" s="7" t="s">
        <v>53</v>
      </c>
      <c r="F13" s="8" t="s">
        <v>46</v>
      </c>
      <c r="G13" s="9">
        <v>46505.07</v>
      </c>
      <c r="H13" s="10"/>
      <c r="I13" s="4">
        <f t="shared" si="0"/>
        <v>3297119.54</v>
      </c>
    </row>
    <row r="14" spans="2:12" ht="45" customHeight="1" thickBot="1" x14ac:dyDescent="0.3">
      <c r="B14" s="5">
        <v>44649</v>
      </c>
      <c r="C14" s="6">
        <v>6132</v>
      </c>
      <c r="D14" s="6" t="s">
        <v>12</v>
      </c>
      <c r="E14" s="7" t="s">
        <v>54</v>
      </c>
      <c r="F14" s="8" t="s">
        <v>55</v>
      </c>
      <c r="G14" s="9">
        <v>119436</v>
      </c>
      <c r="H14" s="10"/>
      <c r="I14" s="4">
        <f t="shared" si="0"/>
        <v>3177683.54</v>
      </c>
      <c r="L14" s="17"/>
    </row>
    <row r="15" spans="2:12" ht="45" customHeight="1" thickBot="1" x14ac:dyDescent="0.3">
      <c r="B15" s="5">
        <v>44649</v>
      </c>
      <c r="C15" s="6" t="s">
        <v>56</v>
      </c>
      <c r="D15" s="6" t="s">
        <v>12</v>
      </c>
      <c r="E15" s="7" t="s">
        <v>13</v>
      </c>
      <c r="F15" s="7" t="s">
        <v>14</v>
      </c>
      <c r="G15" s="9"/>
      <c r="H15" s="10">
        <v>3529035.2</v>
      </c>
      <c r="I15" s="4">
        <f t="shared" si="0"/>
        <v>6706718.7400000002</v>
      </c>
      <c r="L15" s="17"/>
    </row>
    <row r="16" spans="2:12" ht="48" customHeight="1" thickBot="1" x14ac:dyDescent="0.3">
      <c r="B16" s="5">
        <v>44651</v>
      </c>
      <c r="C16" s="6"/>
      <c r="D16" s="6" t="s">
        <v>16</v>
      </c>
      <c r="E16" s="7"/>
      <c r="F16" s="7" t="s">
        <v>17</v>
      </c>
      <c r="G16" s="9">
        <f>175+1792.05+165.53+7.54+69.76</f>
        <v>2209.88</v>
      </c>
      <c r="H16" s="10"/>
      <c r="I16" s="4">
        <f t="shared" si="0"/>
        <v>6704508.8600000003</v>
      </c>
    </row>
    <row r="17" spans="2:9" ht="25.5" customHeight="1" thickBot="1" x14ac:dyDescent="0.3">
      <c r="B17" s="14"/>
      <c r="C17" s="14"/>
      <c r="D17" s="40" t="s">
        <v>57</v>
      </c>
      <c r="E17" s="41"/>
      <c r="F17" s="41"/>
      <c r="G17" s="15"/>
      <c r="H17" s="15"/>
      <c r="I17" s="4">
        <f t="shared" ref="I17" si="1">+I16-G17+H17</f>
        <v>6704508.8600000003</v>
      </c>
    </row>
    <row r="19" spans="2:9" ht="15.75" x14ac:dyDescent="0.25">
      <c r="B19" s="16"/>
      <c r="G19" s="17"/>
    </row>
    <row r="22" spans="2:9" ht="22.5" customHeight="1" x14ac:dyDescent="0.35">
      <c r="B22" s="42" t="s">
        <v>18</v>
      </c>
      <c r="C22" s="42"/>
      <c r="D22" s="42"/>
      <c r="E22" s="42"/>
      <c r="G22" s="43" t="s">
        <v>19</v>
      </c>
      <c r="H22" s="43"/>
      <c r="I22" s="43"/>
    </row>
    <row r="23" spans="2:9" ht="18.75" x14ac:dyDescent="0.3">
      <c r="B23" s="18" t="s">
        <v>20</v>
      </c>
      <c r="E23" s="19"/>
      <c r="G23" s="34" t="s">
        <v>21</v>
      </c>
      <c r="H23" s="34"/>
      <c r="I23" s="34"/>
    </row>
  </sheetData>
  <mergeCells count="8">
    <mergeCell ref="G23:I23"/>
    <mergeCell ref="B2:I2"/>
    <mergeCell ref="B3:I3"/>
    <mergeCell ref="B4:I4"/>
    <mergeCell ref="B7:H7"/>
    <mergeCell ref="D17:F17"/>
    <mergeCell ref="B22:E22"/>
    <mergeCell ref="G22:I22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A4" zoomScale="80" zoomScaleNormal="80" workbookViewId="0">
      <selection activeCell="C13" sqref="C13:F13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2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2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2" ht="15.75" x14ac:dyDescent="0.25">
      <c r="B4" s="36" t="s">
        <v>58</v>
      </c>
      <c r="C4" s="36"/>
      <c r="D4" s="36"/>
      <c r="E4" s="36"/>
      <c r="F4" s="36"/>
      <c r="G4" s="36"/>
      <c r="H4" s="36"/>
      <c r="I4" s="36"/>
    </row>
    <row r="5" spans="2:12" ht="15.75" thickBot="1" x14ac:dyDescent="0.3"/>
    <row r="6" spans="2:12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2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6704508.8600000003</v>
      </c>
    </row>
    <row r="8" spans="2:12" ht="45" customHeight="1" thickBot="1" x14ac:dyDescent="0.3">
      <c r="B8" s="5">
        <v>44656</v>
      </c>
      <c r="C8" s="6">
        <v>6133</v>
      </c>
      <c r="D8" s="6" t="s">
        <v>12</v>
      </c>
      <c r="E8" s="7" t="s">
        <v>36</v>
      </c>
      <c r="F8" s="8" t="s">
        <v>59</v>
      </c>
      <c r="G8" s="9">
        <v>15967.75</v>
      </c>
      <c r="H8" s="10"/>
      <c r="I8" s="4">
        <f>+I7-G8+H8</f>
        <v>6688541.1100000003</v>
      </c>
    </row>
    <row r="9" spans="2:12" ht="45" customHeight="1" thickBot="1" x14ac:dyDescent="0.3">
      <c r="B9" s="5">
        <v>44659</v>
      </c>
      <c r="C9" s="6">
        <v>6134</v>
      </c>
      <c r="D9" s="6" t="s">
        <v>12</v>
      </c>
      <c r="E9" s="7" t="s">
        <v>15</v>
      </c>
      <c r="F9" s="8" t="s">
        <v>60</v>
      </c>
      <c r="G9" s="9">
        <v>0</v>
      </c>
      <c r="H9" s="10"/>
      <c r="I9" s="4">
        <f t="shared" ref="I9:I16" si="0">+I8-G9+H9</f>
        <v>6688541.1100000003</v>
      </c>
    </row>
    <row r="10" spans="2:12" ht="45" customHeight="1" thickBot="1" x14ac:dyDescent="0.3">
      <c r="B10" s="5">
        <v>44659</v>
      </c>
      <c r="C10" s="6">
        <v>6135</v>
      </c>
      <c r="D10" s="6" t="s">
        <v>12</v>
      </c>
      <c r="E10" s="7" t="s">
        <v>15</v>
      </c>
      <c r="F10" s="8" t="s">
        <v>60</v>
      </c>
      <c r="G10" s="9">
        <v>0</v>
      </c>
      <c r="H10" s="10"/>
      <c r="I10" s="4">
        <f t="shared" si="0"/>
        <v>6688541.1100000003</v>
      </c>
    </row>
    <row r="11" spans="2:12" ht="45" customHeight="1" thickBot="1" x14ac:dyDescent="0.3">
      <c r="B11" s="5">
        <v>44662</v>
      </c>
      <c r="C11" s="6">
        <v>6136</v>
      </c>
      <c r="D11" s="6" t="s">
        <v>12</v>
      </c>
      <c r="E11" s="7" t="s">
        <v>61</v>
      </c>
      <c r="F11" s="8" t="s">
        <v>62</v>
      </c>
      <c r="G11" s="9">
        <v>279854.03000000003</v>
      </c>
      <c r="H11" s="10"/>
      <c r="I11" s="4">
        <f t="shared" si="0"/>
        <v>6408687.0800000001</v>
      </c>
    </row>
    <row r="12" spans="2:12" ht="45" customHeight="1" thickBot="1" x14ac:dyDescent="0.3">
      <c r="B12" s="5">
        <v>44662</v>
      </c>
      <c r="C12" s="6">
        <v>6137</v>
      </c>
      <c r="D12" s="6" t="s">
        <v>12</v>
      </c>
      <c r="E12" s="7" t="s">
        <v>63</v>
      </c>
      <c r="F12" s="8" t="s">
        <v>64</v>
      </c>
      <c r="G12" s="9">
        <v>492334.56</v>
      </c>
      <c r="H12" s="10"/>
      <c r="I12" s="4">
        <f t="shared" si="0"/>
        <v>5916352.5200000005</v>
      </c>
    </row>
    <row r="13" spans="2:12" ht="45" customHeight="1" thickBot="1" x14ac:dyDescent="0.3">
      <c r="B13" s="5">
        <v>44663</v>
      </c>
      <c r="C13" s="6" t="s">
        <v>56</v>
      </c>
      <c r="D13" s="6" t="s">
        <v>12</v>
      </c>
      <c r="E13" s="7" t="s">
        <v>13</v>
      </c>
      <c r="F13" s="8" t="s">
        <v>14</v>
      </c>
      <c r="G13" s="9"/>
      <c r="H13" s="10">
        <v>35625</v>
      </c>
      <c r="I13" s="4">
        <f t="shared" si="0"/>
        <v>5951977.5200000005</v>
      </c>
    </row>
    <row r="14" spans="2:12" ht="45" customHeight="1" thickBot="1" x14ac:dyDescent="0.3">
      <c r="B14" s="5">
        <v>44669</v>
      </c>
      <c r="C14" s="6">
        <v>6138</v>
      </c>
      <c r="D14" s="6" t="s">
        <v>12</v>
      </c>
      <c r="E14" s="7" t="s">
        <v>65</v>
      </c>
      <c r="F14" s="8" t="s">
        <v>66</v>
      </c>
      <c r="G14" s="9">
        <v>39107.15</v>
      </c>
      <c r="H14" s="10"/>
      <c r="I14" s="4">
        <f t="shared" si="0"/>
        <v>5912870.3700000001</v>
      </c>
    </row>
    <row r="15" spans="2:12" ht="45" customHeight="1" thickBot="1" x14ac:dyDescent="0.3">
      <c r="B15" s="5">
        <v>44676</v>
      </c>
      <c r="C15" s="6">
        <v>6139</v>
      </c>
      <c r="D15" s="6" t="s">
        <v>12</v>
      </c>
      <c r="E15" s="7" t="s">
        <v>48</v>
      </c>
      <c r="F15" s="8" t="s">
        <v>49</v>
      </c>
      <c r="G15" s="9">
        <v>1095144.19</v>
      </c>
      <c r="H15" s="10"/>
      <c r="I15" s="4">
        <f t="shared" si="0"/>
        <v>4817726.18</v>
      </c>
      <c r="L15" s="17"/>
    </row>
    <row r="16" spans="2:12" ht="48" customHeight="1" thickBot="1" x14ac:dyDescent="0.3">
      <c r="B16" s="5">
        <v>44651</v>
      </c>
      <c r="C16" s="6"/>
      <c r="D16" s="6" t="s">
        <v>16</v>
      </c>
      <c r="E16" s="7"/>
      <c r="F16" s="7" t="s">
        <v>17</v>
      </c>
      <c r="G16" s="9">
        <f>175+1642.72+58.66+738.5+419.78+69.76+23.95+179.15+27.07</f>
        <v>3334.59</v>
      </c>
      <c r="H16" s="10"/>
      <c r="I16" s="4">
        <f t="shared" si="0"/>
        <v>4814391.59</v>
      </c>
    </row>
    <row r="17" spans="2:9" ht="25.5" customHeight="1" thickBot="1" x14ac:dyDescent="0.3">
      <c r="B17" s="14"/>
      <c r="C17" s="14"/>
      <c r="D17" s="40" t="s">
        <v>67</v>
      </c>
      <c r="E17" s="41"/>
      <c r="F17" s="41"/>
      <c r="G17" s="15"/>
      <c r="H17" s="15"/>
      <c r="I17" s="4">
        <f t="shared" ref="I17" si="1">+I16-G17+H17</f>
        <v>4814391.59</v>
      </c>
    </row>
    <row r="19" spans="2:9" ht="15.75" x14ac:dyDescent="0.25">
      <c r="B19" s="16"/>
      <c r="G19" s="17"/>
    </row>
    <row r="22" spans="2:9" ht="22.5" customHeight="1" x14ac:dyDescent="0.35">
      <c r="B22" s="42" t="s">
        <v>18</v>
      </c>
      <c r="C22" s="42"/>
      <c r="D22" s="42"/>
      <c r="E22" s="42"/>
      <c r="G22" s="43" t="s">
        <v>19</v>
      </c>
      <c r="H22" s="43"/>
      <c r="I22" s="43"/>
    </row>
    <row r="23" spans="2:9" ht="18.75" x14ac:dyDescent="0.3">
      <c r="B23" s="18" t="s">
        <v>20</v>
      </c>
      <c r="E23" s="19"/>
      <c r="G23" s="34" t="s">
        <v>21</v>
      </c>
      <c r="H23" s="34"/>
      <c r="I23" s="34"/>
    </row>
  </sheetData>
  <mergeCells count="8">
    <mergeCell ref="G23:I23"/>
    <mergeCell ref="B2:I2"/>
    <mergeCell ref="B3:I3"/>
    <mergeCell ref="B4:I4"/>
    <mergeCell ref="B7:H7"/>
    <mergeCell ref="D17:F17"/>
    <mergeCell ref="B22:E22"/>
    <mergeCell ref="G22:I22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topLeftCell="A10" zoomScale="80" zoomScaleNormal="80" workbookViewId="0">
      <selection activeCell="G13" sqref="G13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2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2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2" ht="15.75" x14ac:dyDescent="0.25">
      <c r="B4" s="36" t="s">
        <v>68</v>
      </c>
      <c r="C4" s="36"/>
      <c r="D4" s="36"/>
      <c r="E4" s="36"/>
      <c r="F4" s="36"/>
      <c r="G4" s="36"/>
      <c r="H4" s="36"/>
      <c r="I4" s="36"/>
    </row>
    <row r="5" spans="2:12" ht="15.75" thickBot="1" x14ac:dyDescent="0.3"/>
    <row r="6" spans="2:12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2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4814391.59</v>
      </c>
    </row>
    <row r="8" spans="2:12" ht="45" customHeight="1" thickBot="1" x14ac:dyDescent="0.3">
      <c r="B8" s="5">
        <v>44684</v>
      </c>
      <c r="C8" s="6">
        <v>6140</v>
      </c>
      <c r="D8" s="6" t="s">
        <v>12</v>
      </c>
      <c r="E8" s="7" t="s">
        <v>53</v>
      </c>
      <c r="F8" s="8" t="s">
        <v>70</v>
      </c>
      <c r="G8" s="9">
        <v>46505.07</v>
      </c>
      <c r="H8" s="10"/>
      <c r="I8" s="4">
        <f>+I7-G8+H8</f>
        <v>4767886.5199999996</v>
      </c>
    </row>
    <row r="9" spans="2:12" ht="45" customHeight="1" thickBot="1" x14ac:dyDescent="0.3">
      <c r="B9" s="5">
        <v>44691</v>
      </c>
      <c r="C9" s="6">
        <v>6141</v>
      </c>
      <c r="D9" s="6" t="s">
        <v>12</v>
      </c>
      <c r="E9" s="7" t="s">
        <v>34</v>
      </c>
      <c r="F9" s="8" t="s">
        <v>71</v>
      </c>
      <c r="G9" s="9">
        <v>260710.19</v>
      </c>
      <c r="H9" s="10"/>
      <c r="I9" s="4">
        <f t="shared" ref="I9:I18" si="0">+I8-G9+H9</f>
        <v>4507176.3299999991</v>
      </c>
    </row>
    <row r="10" spans="2:12" ht="45" customHeight="1" thickBot="1" x14ac:dyDescent="0.3">
      <c r="B10" s="5">
        <v>44692</v>
      </c>
      <c r="C10" s="6">
        <v>6142</v>
      </c>
      <c r="D10" s="6" t="s">
        <v>12</v>
      </c>
      <c r="E10" s="7" t="s">
        <v>36</v>
      </c>
      <c r="F10" s="8" t="s">
        <v>72</v>
      </c>
      <c r="G10" s="9">
        <v>42398.12</v>
      </c>
      <c r="H10" s="10"/>
      <c r="I10" s="4">
        <f t="shared" si="0"/>
        <v>4464778.209999999</v>
      </c>
    </row>
    <row r="11" spans="2:12" ht="45" customHeight="1" thickBot="1" x14ac:dyDescent="0.3">
      <c r="B11" s="5">
        <v>44692</v>
      </c>
      <c r="C11" s="6">
        <v>6143</v>
      </c>
      <c r="D11" s="6" t="s">
        <v>12</v>
      </c>
      <c r="E11" s="7" t="s">
        <v>73</v>
      </c>
      <c r="F11" s="8" t="s">
        <v>74</v>
      </c>
      <c r="G11" s="9">
        <v>74661.36</v>
      </c>
      <c r="H11" s="10"/>
      <c r="I11" s="4">
        <f t="shared" si="0"/>
        <v>4390116.8499999987</v>
      </c>
    </row>
    <row r="12" spans="2:12" ht="45" customHeight="1" thickBot="1" x14ac:dyDescent="0.3">
      <c r="B12" s="5">
        <v>44699</v>
      </c>
      <c r="C12" s="6">
        <v>6144</v>
      </c>
      <c r="D12" s="6" t="s">
        <v>12</v>
      </c>
      <c r="E12" s="7" t="s">
        <v>36</v>
      </c>
      <c r="F12" s="8" t="s">
        <v>75</v>
      </c>
      <c r="G12" s="9">
        <v>24708.2</v>
      </c>
      <c r="H12" s="10"/>
      <c r="I12" s="4">
        <f t="shared" si="0"/>
        <v>4365408.6499999985</v>
      </c>
    </row>
    <row r="13" spans="2:12" ht="45" customHeight="1" thickBot="1" x14ac:dyDescent="0.3">
      <c r="B13" s="5">
        <v>44704</v>
      </c>
      <c r="C13" s="6">
        <v>6145</v>
      </c>
      <c r="D13" s="6" t="s">
        <v>12</v>
      </c>
      <c r="E13" s="7" t="s">
        <v>48</v>
      </c>
      <c r="F13" s="8" t="s">
        <v>76</v>
      </c>
      <c r="G13" s="9">
        <v>318587.40000000002</v>
      </c>
      <c r="H13" s="10"/>
      <c r="I13" s="4">
        <f t="shared" si="0"/>
        <v>4046821.2499999986</v>
      </c>
    </row>
    <row r="14" spans="2:12" ht="45" customHeight="1" thickBot="1" x14ac:dyDescent="0.3">
      <c r="B14" s="5">
        <v>44712</v>
      </c>
      <c r="C14" s="6">
        <v>6146</v>
      </c>
      <c r="D14" s="6" t="s">
        <v>12</v>
      </c>
      <c r="E14" s="7" t="s">
        <v>36</v>
      </c>
      <c r="F14" s="8" t="s">
        <v>77</v>
      </c>
      <c r="G14" s="9">
        <v>5866.36</v>
      </c>
      <c r="H14" s="10"/>
      <c r="I14" s="4">
        <f t="shared" si="0"/>
        <v>4040954.8899999987</v>
      </c>
    </row>
    <row r="15" spans="2:12" ht="45" customHeight="1" thickBot="1" x14ac:dyDescent="0.3">
      <c r="B15" s="5">
        <v>44712</v>
      </c>
      <c r="C15" s="6">
        <v>6147</v>
      </c>
      <c r="D15" s="6" t="s">
        <v>12</v>
      </c>
      <c r="E15" s="7" t="s">
        <v>78</v>
      </c>
      <c r="F15" s="8" t="s">
        <v>79</v>
      </c>
      <c r="G15" s="9">
        <v>49577.760000000002</v>
      </c>
      <c r="H15" s="10"/>
      <c r="I15" s="4">
        <f t="shared" si="0"/>
        <v>3991377.129999999</v>
      </c>
    </row>
    <row r="16" spans="2:12" ht="45" customHeight="1" thickBot="1" x14ac:dyDescent="0.3">
      <c r="B16" s="5">
        <v>44712</v>
      </c>
      <c r="C16" s="6">
        <v>6148</v>
      </c>
      <c r="D16" s="6" t="s">
        <v>12</v>
      </c>
      <c r="E16" s="7" t="s">
        <v>80</v>
      </c>
      <c r="F16" s="8" t="s">
        <v>81</v>
      </c>
      <c r="G16" s="9">
        <v>94710.18</v>
      </c>
      <c r="H16" s="10"/>
      <c r="I16" s="4">
        <f t="shared" si="0"/>
        <v>3896666.9499999988</v>
      </c>
      <c r="L16" s="17"/>
    </row>
    <row r="17" spans="2:9" ht="48" customHeight="1" thickBot="1" x14ac:dyDescent="0.3">
      <c r="B17" s="5">
        <v>44651</v>
      </c>
      <c r="C17" s="6"/>
      <c r="D17" s="6" t="s">
        <v>16</v>
      </c>
      <c r="E17" s="7"/>
      <c r="F17" s="7" t="s">
        <v>17</v>
      </c>
      <c r="G17" s="9">
        <v>1278.72</v>
      </c>
      <c r="H17" s="10"/>
      <c r="I17" s="4">
        <f t="shared" si="0"/>
        <v>3895388.2299999986</v>
      </c>
    </row>
    <row r="18" spans="2:9" ht="25.5" customHeight="1" thickBot="1" x14ac:dyDescent="0.3">
      <c r="B18" s="14"/>
      <c r="C18" s="14"/>
      <c r="D18" s="40" t="s">
        <v>69</v>
      </c>
      <c r="E18" s="41"/>
      <c r="F18" s="41"/>
      <c r="G18" s="15"/>
      <c r="H18" s="15"/>
      <c r="I18" s="4">
        <f t="shared" si="0"/>
        <v>3895388.2299999986</v>
      </c>
    </row>
    <row r="20" spans="2:9" ht="15.75" x14ac:dyDescent="0.25">
      <c r="B20" s="16"/>
      <c r="G20" s="17"/>
    </row>
    <row r="23" spans="2:9" ht="22.5" customHeight="1" x14ac:dyDescent="0.35">
      <c r="B23" s="42" t="s">
        <v>18</v>
      </c>
      <c r="C23" s="42"/>
      <c r="D23" s="42"/>
      <c r="E23" s="42"/>
      <c r="G23" s="43" t="s">
        <v>19</v>
      </c>
      <c r="H23" s="43"/>
      <c r="I23" s="43"/>
    </row>
    <row r="24" spans="2:9" ht="18.75" x14ac:dyDescent="0.3">
      <c r="B24" s="18" t="s">
        <v>20</v>
      </c>
      <c r="E24" s="19"/>
      <c r="G24" s="34" t="s">
        <v>21</v>
      </c>
      <c r="H24" s="34"/>
      <c r="I24" s="34"/>
    </row>
  </sheetData>
  <mergeCells count="8">
    <mergeCell ref="G24:I24"/>
    <mergeCell ref="B2:I2"/>
    <mergeCell ref="B3:I3"/>
    <mergeCell ref="B4:I4"/>
    <mergeCell ref="B7:H7"/>
    <mergeCell ref="D18:F18"/>
    <mergeCell ref="B23:E23"/>
    <mergeCell ref="G23:I23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zoomScale="80" zoomScaleNormal="80" workbookViewId="0">
      <selection activeCell="B10" sqref="B10:F10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2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2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2" ht="15.75" x14ac:dyDescent="0.25">
      <c r="B4" s="36" t="s">
        <v>83</v>
      </c>
      <c r="C4" s="36"/>
      <c r="D4" s="36"/>
      <c r="E4" s="36"/>
      <c r="F4" s="36"/>
      <c r="G4" s="36"/>
      <c r="H4" s="36"/>
      <c r="I4" s="36"/>
    </row>
    <row r="5" spans="2:12" ht="15.75" thickBot="1" x14ac:dyDescent="0.3"/>
    <row r="6" spans="2:12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2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3895388.23</v>
      </c>
    </row>
    <row r="8" spans="2:12" ht="45" customHeight="1" thickBot="1" x14ac:dyDescent="0.3">
      <c r="B8" s="5">
        <v>44715</v>
      </c>
      <c r="C8" s="6">
        <v>6149</v>
      </c>
      <c r="D8" s="6" t="s">
        <v>12</v>
      </c>
      <c r="E8" s="7" t="s">
        <v>84</v>
      </c>
      <c r="F8" s="8" t="s">
        <v>85</v>
      </c>
      <c r="G8" s="9">
        <v>48450</v>
      </c>
      <c r="H8" s="10"/>
      <c r="I8" s="4">
        <f>+I7-G8+H8</f>
        <v>3846938.23</v>
      </c>
    </row>
    <row r="9" spans="2:12" ht="45" customHeight="1" thickBot="1" x14ac:dyDescent="0.3">
      <c r="B9" s="5">
        <v>44720</v>
      </c>
      <c r="C9" s="6">
        <v>6150</v>
      </c>
      <c r="D9" s="6" t="s">
        <v>12</v>
      </c>
      <c r="E9" s="7" t="s">
        <v>36</v>
      </c>
      <c r="F9" s="8" t="s">
        <v>86</v>
      </c>
      <c r="G9" s="9">
        <v>13301.16</v>
      </c>
      <c r="H9" s="10"/>
      <c r="I9" s="4">
        <f t="shared" ref="I9:I17" si="0">+I8-G9+H9</f>
        <v>3833637.07</v>
      </c>
    </row>
    <row r="10" spans="2:12" ht="45" customHeight="1" thickBot="1" x14ac:dyDescent="0.3">
      <c r="B10" s="5">
        <v>44720</v>
      </c>
      <c r="C10" s="6" t="s">
        <v>56</v>
      </c>
      <c r="D10" s="6" t="s">
        <v>12</v>
      </c>
      <c r="E10" s="7" t="s">
        <v>13</v>
      </c>
      <c r="F10" s="8" t="s">
        <v>14</v>
      </c>
      <c r="G10" s="9"/>
      <c r="H10" s="10">
        <v>82912.22</v>
      </c>
      <c r="I10" s="4">
        <f t="shared" si="0"/>
        <v>3916549.29</v>
      </c>
    </row>
    <row r="11" spans="2:12" ht="45" customHeight="1" thickBot="1" x14ac:dyDescent="0.3">
      <c r="B11" s="5">
        <v>44720</v>
      </c>
      <c r="C11" s="6">
        <v>6151</v>
      </c>
      <c r="D11" s="6" t="s">
        <v>12</v>
      </c>
      <c r="E11" s="7" t="s">
        <v>87</v>
      </c>
      <c r="F11" s="8" t="s">
        <v>88</v>
      </c>
      <c r="G11" s="9">
        <v>826662.09</v>
      </c>
      <c r="H11" s="10"/>
      <c r="I11" s="4">
        <f t="shared" si="0"/>
        <v>3089887.2</v>
      </c>
    </row>
    <row r="12" spans="2:12" ht="45" customHeight="1" thickBot="1" x14ac:dyDescent="0.3">
      <c r="B12" s="5">
        <v>44721</v>
      </c>
      <c r="C12" s="6">
        <v>6152</v>
      </c>
      <c r="D12" s="6" t="s">
        <v>12</v>
      </c>
      <c r="E12" s="7" t="s">
        <v>89</v>
      </c>
      <c r="F12" s="8" t="s">
        <v>90</v>
      </c>
      <c r="G12" s="9">
        <v>27000</v>
      </c>
      <c r="H12" s="10"/>
      <c r="I12" s="4">
        <f t="shared" si="0"/>
        <v>3062887.2</v>
      </c>
    </row>
    <row r="13" spans="2:12" ht="45" customHeight="1" thickBot="1" x14ac:dyDescent="0.3">
      <c r="B13" s="5">
        <v>44726</v>
      </c>
      <c r="C13" s="6">
        <v>6153</v>
      </c>
      <c r="D13" s="6" t="s">
        <v>12</v>
      </c>
      <c r="E13" s="7" t="s">
        <v>91</v>
      </c>
      <c r="F13" s="8" t="s">
        <v>92</v>
      </c>
      <c r="G13" s="9">
        <v>1094367.68</v>
      </c>
      <c r="H13" s="10"/>
      <c r="I13" s="4">
        <f t="shared" si="0"/>
        <v>1968519.5200000003</v>
      </c>
    </row>
    <row r="14" spans="2:12" ht="45" customHeight="1" thickBot="1" x14ac:dyDescent="0.3">
      <c r="B14" s="5">
        <v>44729</v>
      </c>
      <c r="C14" s="6">
        <v>6154</v>
      </c>
      <c r="D14" s="6" t="s">
        <v>12</v>
      </c>
      <c r="E14" s="7" t="s">
        <v>36</v>
      </c>
      <c r="F14" s="8" t="s">
        <v>93</v>
      </c>
      <c r="G14" s="9">
        <v>391065.28</v>
      </c>
      <c r="H14" s="10"/>
      <c r="I14" s="4">
        <f t="shared" si="0"/>
        <v>1577454.2400000002</v>
      </c>
    </row>
    <row r="15" spans="2:12" ht="45" customHeight="1" thickBot="1" x14ac:dyDescent="0.3">
      <c r="B15" s="5">
        <v>44734</v>
      </c>
      <c r="C15" s="6">
        <v>6155</v>
      </c>
      <c r="D15" s="6" t="s">
        <v>12</v>
      </c>
      <c r="E15" s="7" t="s">
        <v>94</v>
      </c>
      <c r="F15" s="8" t="s">
        <v>95</v>
      </c>
      <c r="G15" s="9">
        <v>489600</v>
      </c>
      <c r="H15" s="10"/>
      <c r="I15" s="4">
        <f t="shared" si="0"/>
        <v>1087854.2400000002</v>
      </c>
    </row>
    <row r="16" spans="2:12" ht="45" customHeight="1" thickBot="1" x14ac:dyDescent="0.3">
      <c r="B16" s="5">
        <v>44741</v>
      </c>
      <c r="C16" s="6" t="s">
        <v>56</v>
      </c>
      <c r="D16" s="6" t="s">
        <v>12</v>
      </c>
      <c r="E16" s="7" t="s">
        <v>13</v>
      </c>
      <c r="F16" s="8" t="s">
        <v>14</v>
      </c>
      <c r="G16" s="9"/>
      <c r="H16" s="10">
        <v>1586583.86</v>
      </c>
      <c r="I16" s="4">
        <f t="shared" si="0"/>
        <v>2674438.1000000006</v>
      </c>
      <c r="L16" s="17"/>
    </row>
    <row r="17" spans="2:9" ht="48" customHeight="1" thickBot="1" x14ac:dyDescent="0.3">
      <c r="B17" s="5">
        <v>44651</v>
      </c>
      <c r="C17" s="6"/>
      <c r="D17" s="6" t="s">
        <v>16</v>
      </c>
      <c r="E17" s="7"/>
      <c r="F17" s="7" t="s">
        <v>17</v>
      </c>
      <c r="G17" s="9">
        <f>175+734.4+1641.55+586.6+477.88+72.68+40.5+1239.99+19.95+74.37+142.07+69.76+8.8</f>
        <v>5283.5499999999993</v>
      </c>
      <c r="H17" s="10"/>
      <c r="I17" s="4">
        <f t="shared" si="0"/>
        <v>2669154.5500000007</v>
      </c>
    </row>
    <row r="18" spans="2:9" ht="25.5" customHeight="1" thickBot="1" x14ac:dyDescent="0.3">
      <c r="B18" s="14"/>
      <c r="C18" s="14"/>
      <c r="D18" s="40" t="s">
        <v>82</v>
      </c>
      <c r="E18" s="41"/>
      <c r="F18" s="41"/>
      <c r="G18" s="15"/>
      <c r="H18" s="15"/>
      <c r="I18" s="4">
        <f t="shared" ref="I18" si="1">+I17-G18+H18</f>
        <v>2669154.5500000007</v>
      </c>
    </row>
    <row r="20" spans="2:9" ht="15.75" x14ac:dyDescent="0.25">
      <c r="B20" s="16"/>
      <c r="G20" s="17"/>
    </row>
    <row r="23" spans="2:9" ht="22.5" customHeight="1" x14ac:dyDescent="0.35">
      <c r="B23" s="42" t="s">
        <v>18</v>
      </c>
      <c r="C23" s="42"/>
      <c r="D23" s="42"/>
      <c r="E23" s="42"/>
      <c r="G23" s="43" t="s">
        <v>19</v>
      </c>
      <c r="H23" s="43"/>
      <c r="I23" s="43"/>
    </row>
    <row r="24" spans="2:9" ht="18.75" x14ac:dyDescent="0.3">
      <c r="B24" s="18" t="s">
        <v>20</v>
      </c>
      <c r="E24" s="19"/>
      <c r="G24" s="34" t="s">
        <v>21</v>
      </c>
      <c r="H24" s="34"/>
      <c r="I24" s="34"/>
    </row>
  </sheetData>
  <mergeCells count="8">
    <mergeCell ref="G24:I24"/>
    <mergeCell ref="B2:I2"/>
    <mergeCell ref="B3:I3"/>
    <mergeCell ref="B4:I4"/>
    <mergeCell ref="B7:H7"/>
    <mergeCell ref="D18:F18"/>
    <mergeCell ref="B23:E23"/>
    <mergeCell ref="G23:I23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opLeftCell="A15" zoomScale="80" zoomScaleNormal="80" workbookViewId="0">
      <selection activeCell="O28" sqref="O28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3.28515625" customWidth="1"/>
    <col min="11" max="11" width="13.140625" bestFit="1" customWidth="1"/>
    <col min="12" max="12" width="14.140625" customWidth="1"/>
  </cols>
  <sheetData>
    <row r="2" spans="2:10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0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0" ht="15.75" x14ac:dyDescent="0.25">
      <c r="B4" s="36" t="s">
        <v>116</v>
      </c>
      <c r="C4" s="36"/>
      <c r="D4" s="36"/>
      <c r="E4" s="36"/>
      <c r="F4" s="36"/>
      <c r="G4" s="36"/>
      <c r="H4" s="36"/>
      <c r="I4" s="36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5468365.6600000001</v>
      </c>
    </row>
    <row r="8" spans="2:10" ht="45" customHeight="1" thickBot="1" x14ac:dyDescent="0.3">
      <c r="B8" s="5">
        <v>44781</v>
      </c>
      <c r="C8" s="24">
        <v>6161</v>
      </c>
      <c r="D8" s="6" t="s">
        <v>12</v>
      </c>
      <c r="E8" s="7" t="s">
        <v>36</v>
      </c>
      <c r="F8" s="8" t="s">
        <v>96</v>
      </c>
      <c r="G8" s="9">
        <v>391065.28</v>
      </c>
      <c r="H8" s="10"/>
      <c r="I8" s="4">
        <f>+I7-G8+H8</f>
        <v>5077300.38</v>
      </c>
    </row>
    <row r="9" spans="2:10" ht="45" customHeight="1" thickBot="1" x14ac:dyDescent="0.3">
      <c r="B9" s="5">
        <v>44782</v>
      </c>
      <c r="C9" s="24" t="s">
        <v>56</v>
      </c>
      <c r="D9" s="6" t="s">
        <v>12</v>
      </c>
      <c r="E9" s="7" t="s">
        <v>13</v>
      </c>
      <c r="F9" s="8" t="s">
        <v>14</v>
      </c>
      <c r="G9" s="9"/>
      <c r="H9" s="10">
        <v>345356.5</v>
      </c>
      <c r="I9" s="4">
        <f t="shared" ref="I9:I32" si="0">+I8-G9+H9</f>
        <v>5422656.8799999999</v>
      </c>
    </row>
    <row r="10" spans="2:10" ht="45" customHeight="1" thickBot="1" x14ac:dyDescent="0.3">
      <c r="B10" s="5">
        <v>44783</v>
      </c>
      <c r="C10" s="24">
        <v>6162</v>
      </c>
      <c r="D10" s="6" t="s">
        <v>12</v>
      </c>
      <c r="E10" s="7" t="s">
        <v>36</v>
      </c>
      <c r="F10" s="8" t="s">
        <v>97</v>
      </c>
      <c r="G10" s="9">
        <v>10500</v>
      </c>
      <c r="H10" s="10"/>
      <c r="I10" s="4">
        <f t="shared" si="0"/>
        <v>5412156.8799999999</v>
      </c>
    </row>
    <row r="11" spans="2:10" ht="45" customHeight="1" thickBot="1" x14ac:dyDescent="0.3">
      <c r="B11" s="5">
        <v>44785</v>
      </c>
      <c r="C11" s="24">
        <v>6163</v>
      </c>
      <c r="D11" s="6" t="s">
        <v>12</v>
      </c>
      <c r="E11" s="7" t="s">
        <v>15</v>
      </c>
      <c r="F11" s="8" t="s">
        <v>100</v>
      </c>
      <c r="G11" s="9">
        <v>0</v>
      </c>
      <c r="H11" s="10"/>
      <c r="I11" s="4">
        <f t="shared" si="0"/>
        <v>5412156.8799999999</v>
      </c>
    </row>
    <row r="12" spans="2:10" ht="45" customHeight="1" thickBot="1" x14ac:dyDescent="0.3">
      <c r="B12" s="5">
        <v>44785</v>
      </c>
      <c r="C12" s="24">
        <v>6164</v>
      </c>
      <c r="D12" s="6" t="s">
        <v>12</v>
      </c>
      <c r="E12" s="7" t="s">
        <v>36</v>
      </c>
      <c r="F12" s="8" t="s">
        <v>100</v>
      </c>
      <c r="G12" s="9">
        <v>2333.9</v>
      </c>
      <c r="H12" s="10"/>
      <c r="I12" s="4">
        <f t="shared" si="0"/>
        <v>5409822.9799999995</v>
      </c>
    </row>
    <row r="13" spans="2:10" ht="45" customHeight="1" thickBot="1" x14ac:dyDescent="0.3">
      <c r="B13" s="5">
        <v>44792</v>
      </c>
      <c r="C13" s="24">
        <v>6165</v>
      </c>
      <c r="D13" s="6" t="s">
        <v>12</v>
      </c>
      <c r="E13" s="7" t="s">
        <v>98</v>
      </c>
      <c r="F13" s="8" t="s">
        <v>99</v>
      </c>
      <c r="G13" s="9">
        <v>25000</v>
      </c>
      <c r="H13" s="10"/>
      <c r="I13" s="4">
        <f t="shared" si="0"/>
        <v>5384822.9799999995</v>
      </c>
    </row>
    <row r="14" spans="2:10" ht="45" customHeight="1" thickBot="1" x14ac:dyDescent="0.3">
      <c r="B14" s="5">
        <v>44792</v>
      </c>
      <c r="C14" s="24">
        <v>6166</v>
      </c>
      <c r="D14" s="6" t="s">
        <v>12</v>
      </c>
      <c r="E14" s="7" t="s">
        <v>101</v>
      </c>
      <c r="F14" s="8" t="s">
        <v>99</v>
      </c>
      <c r="G14" s="9">
        <v>25000</v>
      </c>
      <c r="H14" s="10"/>
      <c r="I14" s="4">
        <f t="shared" si="0"/>
        <v>5359822.9799999995</v>
      </c>
    </row>
    <row r="15" spans="2:10" ht="45" customHeight="1" thickBot="1" x14ac:dyDescent="0.3">
      <c r="B15" s="5">
        <v>44792</v>
      </c>
      <c r="C15" s="24">
        <v>6167</v>
      </c>
      <c r="D15" s="6" t="s">
        <v>12</v>
      </c>
      <c r="E15" s="7" t="s">
        <v>102</v>
      </c>
      <c r="F15" s="8" t="s">
        <v>99</v>
      </c>
      <c r="G15" s="9">
        <v>25000</v>
      </c>
      <c r="H15" s="10"/>
      <c r="I15" s="4">
        <f t="shared" si="0"/>
        <v>5334822.9799999995</v>
      </c>
    </row>
    <row r="16" spans="2:10" ht="45" customHeight="1" thickBot="1" x14ac:dyDescent="0.3">
      <c r="B16" s="5">
        <v>44792</v>
      </c>
      <c r="C16" s="24">
        <v>6168</v>
      </c>
      <c r="D16" s="6" t="s">
        <v>12</v>
      </c>
      <c r="E16" s="7" t="s">
        <v>103</v>
      </c>
      <c r="F16" s="8" t="s">
        <v>99</v>
      </c>
      <c r="G16" s="9">
        <v>25000</v>
      </c>
      <c r="H16" s="10"/>
      <c r="I16" s="4">
        <f t="shared" si="0"/>
        <v>5309822.9799999995</v>
      </c>
    </row>
    <row r="17" spans="2:12" ht="45" customHeight="1" thickBot="1" x14ac:dyDescent="0.3">
      <c r="B17" s="5">
        <v>44792</v>
      </c>
      <c r="C17" s="24">
        <v>6169</v>
      </c>
      <c r="D17" s="6" t="s">
        <v>12</v>
      </c>
      <c r="E17" s="7" t="s">
        <v>104</v>
      </c>
      <c r="F17" s="8" t="s">
        <v>99</v>
      </c>
      <c r="G17" s="9">
        <v>25000</v>
      </c>
      <c r="H17" s="10"/>
      <c r="I17" s="4">
        <f t="shared" si="0"/>
        <v>5284822.9799999995</v>
      </c>
    </row>
    <row r="18" spans="2:12" ht="45" customHeight="1" thickBot="1" x14ac:dyDescent="0.3">
      <c r="B18" s="5">
        <v>44792</v>
      </c>
      <c r="C18" s="24">
        <v>6170</v>
      </c>
      <c r="D18" s="6" t="s">
        <v>12</v>
      </c>
      <c r="E18" s="7" t="s">
        <v>105</v>
      </c>
      <c r="F18" s="8" t="s">
        <v>99</v>
      </c>
      <c r="G18" s="9">
        <v>30000</v>
      </c>
      <c r="H18" s="10"/>
      <c r="I18" s="4">
        <f t="shared" si="0"/>
        <v>5254822.9799999995</v>
      </c>
    </row>
    <row r="19" spans="2:12" ht="45" customHeight="1" thickBot="1" x14ac:dyDescent="0.3">
      <c r="B19" s="5">
        <v>44792</v>
      </c>
      <c r="C19" s="24">
        <v>6171</v>
      </c>
      <c r="D19" s="6" t="s">
        <v>12</v>
      </c>
      <c r="E19" s="7" t="s">
        <v>106</v>
      </c>
      <c r="F19" s="8" t="s">
        <v>99</v>
      </c>
      <c r="G19" s="9">
        <v>25000</v>
      </c>
      <c r="H19" s="10"/>
      <c r="I19" s="4">
        <f t="shared" si="0"/>
        <v>5229822.9799999995</v>
      </c>
    </row>
    <row r="20" spans="2:12" ht="45" customHeight="1" thickBot="1" x14ac:dyDescent="0.3">
      <c r="B20" s="5">
        <v>44792</v>
      </c>
      <c r="C20" s="24">
        <v>6172</v>
      </c>
      <c r="D20" s="6" t="s">
        <v>12</v>
      </c>
      <c r="E20" s="7" t="s">
        <v>36</v>
      </c>
      <c r="F20" s="8" t="s">
        <v>107</v>
      </c>
      <c r="G20" s="9">
        <v>771443.46</v>
      </c>
      <c r="H20" s="10"/>
      <c r="I20" s="4">
        <f t="shared" si="0"/>
        <v>4458379.5199999996</v>
      </c>
    </row>
    <row r="21" spans="2:12" ht="45" customHeight="1" thickBot="1" x14ac:dyDescent="0.3">
      <c r="B21" s="5">
        <v>44796</v>
      </c>
      <c r="C21" s="24">
        <v>6173</v>
      </c>
      <c r="D21" s="6" t="s">
        <v>12</v>
      </c>
      <c r="E21" s="7" t="s">
        <v>98</v>
      </c>
      <c r="F21" s="8" t="s">
        <v>108</v>
      </c>
      <c r="G21" s="9">
        <v>25000</v>
      </c>
      <c r="H21" s="10"/>
      <c r="I21" s="4">
        <f t="shared" si="0"/>
        <v>4433379.5199999996</v>
      </c>
    </row>
    <row r="22" spans="2:12" ht="45" customHeight="1" thickBot="1" x14ac:dyDescent="0.3">
      <c r="B22" s="5">
        <v>44796</v>
      </c>
      <c r="C22" s="24">
        <v>6174</v>
      </c>
      <c r="D22" s="6"/>
      <c r="E22" s="7" t="s">
        <v>101</v>
      </c>
      <c r="F22" s="8" t="s">
        <v>108</v>
      </c>
      <c r="G22" s="9">
        <v>25000</v>
      </c>
      <c r="H22" s="10"/>
      <c r="I22" s="4">
        <f t="shared" si="0"/>
        <v>4408379.5199999996</v>
      </c>
    </row>
    <row r="23" spans="2:12" ht="45" customHeight="1" thickBot="1" x14ac:dyDescent="0.3">
      <c r="B23" s="5">
        <v>44796</v>
      </c>
      <c r="C23" s="24">
        <v>6175</v>
      </c>
      <c r="D23" s="6"/>
      <c r="E23" s="7" t="s">
        <v>102</v>
      </c>
      <c r="F23" s="8" t="s">
        <v>108</v>
      </c>
      <c r="G23" s="9">
        <v>25000</v>
      </c>
      <c r="H23" s="10"/>
      <c r="I23" s="4">
        <f t="shared" si="0"/>
        <v>4383379.5199999996</v>
      </c>
    </row>
    <row r="24" spans="2:12" ht="45" customHeight="1" thickBot="1" x14ac:dyDescent="0.3">
      <c r="B24" s="5">
        <v>44796</v>
      </c>
      <c r="C24" s="24">
        <v>6176</v>
      </c>
      <c r="D24" s="6"/>
      <c r="E24" s="7" t="s">
        <v>103</v>
      </c>
      <c r="F24" s="8" t="s">
        <v>108</v>
      </c>
      <c r="G24" s="9">
        <v>25000</v>
      </c>
      <c r="H24" s="10"/>
      <c r="I24" s="4">
        <f t="shared" si="0"/>
        <v>4358379.5199999996</v>
      </c>
    </row>
    <row r="25" spans="2:12" ht="45" customHeight="1" thickBot="1" x14ac:dyDescent="0.3">
      <c r="B25" s="5">
        <v>44796</v>
      </c>
      <c r="C25" s="24">
        <v>6177</v>
      </c>
      <c r="D25" s="6"/>
      <c r="E25" s="7" t="s">
        <v>104</v>
      </c>
      <c r="F25" s="8" t="s">
        <v>108</v>
      </c>
      <c r="G25" s="9">
        <v>25000</v>
      </c>
      <c r="H25" s="10"/>
      <c r="I25" s="4">
        <f t="shared" si="0"/>
        <v>4333379.5199999996</v>
      </c>
    </row>
    <row r="26" spans="2:12" ht="45" customHeight="1" thickBot="1" x14ac:dyDescent="0.3">
      <c r="B26" s="5">
        <v>44796</v>
      </c>
      <c r="C26" s="24">
        <v>6178</v>
      </c>
      <c r="D26" s="6" t="s">
        <v>12</v>
      </c>
      <c r="E26" s="7" t="s">
        <v>105</v>
      </c>
      <c r="F26" s="8" t="s">
        <v>108</v>
      </c>
      <c r="G26" s="9">
        <v>30000</v>
      </c>
      <c r="H26" s="10"/>
      <c r="I26" s="4">
        <f t="shared" si="0"/>
        <v>4303379.5199999996</v>
      </c>
    </row>
    <row r="27" spans="2:12" ht="45" customHeight="1" thickBot="1" x14ac:dyDescent="0.3">
      <c r="B27" s="5">
        <v>44796</v>
      </c>
      <c r="C27" s="24">
        <v>6179</v>
      </c>
      <c r="D27" s="6" t="s">
        <v>12</v>
      </c>
      <c r="E27" s="7" t="s">
        <v>106</v>
      </c>
      <c r="F27" s="8" t="s">
        <v>108</v>
      </c>
      <c r="G27" s="9">
        <v>25000</v>
      </c>
      <c r="H27" s="10"/>
      <c r="I27" s="4">
        <f t="shared" si="0"/>
        <v>4278379.5199999996</v>
      </c>
    </row>
    <row r="28" spans="2:12" ht="45" customHeight="1" thickBot="1" x14ac:dyDescent="0.3">
      <c r="B28" s="5">
        <v>44803</v>
      </c>
      <c r="C28" s="24">
        <v>6180</v>
      </c>
      <c r="D28" s="6" t="s">
        <v>12</v>
      </c>
      <c r="E28" s="7" t="s">
        <v>109</v>
      </c>
      <c r="F28" s="8" t="s">
        <v>110</v>
      </c>
      <c r="G28" s="9">
        <v>3830508.47</v>
      </c>
      <c r="H28" s="10"/>
      <c r="I28" s="4">
        <f t="shared" si="0"/>
        <v>447871.04999999935</v>
      </c>
    </row>
    <row r="29" spans="2:12" ht="45" customHeight="1" thickBot="1" x14ac:dyDescent="0.3">
      <c r="B29" s="5">
        <v>44804</v>
      </c>
      <c r="C29" s="24">
        <v>6181</v>
      </c>
      <c r="D29" s="6"/>
      <c r="E29" s="7" t="s">
        <v>111</v>
      </c>
      <c r="F29" s="8" t="s">
        <v>112</v>
      </c>
      <c r="G29" s="9">
        <v>25000</v>
      </c>
      <c r="H29" s="10"/>
      <c r="I29" s="4">
        <f t="shared" si="0"/>
        <v>422871.04999999935</v>
      </c>
    </row>
    <row r="30" spans="2:12" ht="45" customHeight="1" thickBot="1" x14ac:dyDescent="0.3">
      <c r="B30" s="5">
        <v>44804</v>
      </c>
      <c r="C30" s="24">
        <v>6182</v>
      </c>
      <c r="D30" s="6"/>
      <c r="E30" s="7" t="s">
        <v>113</v>
      </c>
      <c r="F30" s="8" t="s">
        <v>114</v>
      </c>
      <c r="G30" s="9">
        <v>10000</v>
      </c>
      <c r="H30" s="10"/>
      <c r="I30" s="4">
        <f t="shared" si="0"/>
        <v>412871.04999999935</v>
      </c>
    </row>
    <row r="31" spans="2:12" ht="45" customHeight="1" thickBot="1" x14ac:dyDescent="0.3">
      <c r="B31" s="5">
        <v>44804</v>
      </c>
      <c r="C31" s="24">
        <v>6183</v>
      </c>
      <c r="D31" s="6" t="s">
        <v>12</v>
      </c>
      <c r="E31" s="7" t="s">
        <v>115</v>
      </c>
      <c r="F31" s="8" t="s">
        <v>114</v>
      </c>
      <c r="G31" s="9">
        <v>10000</v>
      </c>
      <c r="H31" s="10"/>
      <c r="I31" s="4">
        <f t="shared" si="0"/>
        <v>402871.04999999935</v>
      </c>
      <c r="L31" s="17"/>
    </row>
    <row r="32" spans="2:12" ht="48" customHeight="1" thickBot="1" x14ac:dyDescent="0.3">
      <c r="B32" s="5">
        <v>44651</v>
      </c>
      <c r="C32" s="24"/>
      <c r="D32" s="6" t="s">
        <v>16</v>
      </c>
      <c r="E32" s="7"/>
      <c r="F32" s="7" t="s">
        <v>17</v>
      </c>
      <c r="G32" s="9">
        <v>8111.28</v>
      </c>
      <c r="H32" s="10"/>
      <c r="I32" s="4">
        <f t="shared" si="0"/>
        <v>394759.76999999932</v>
      </c>
    </row>
    <row r="33" spans="2:9" ht="25.5" customHeight="1" thickBot="1" x14ac:dyDescent="0.3">
      <c r="B33" s="14"/>
      <c r="C33" s="14"/>
      <c r="D33" s="40" t="s">
        <v>117</v>
      </c>
      <c r="E33" s="41"/>
      <c r="F33" s="41"/>
      <c r="G33" s="15"/>
      <c r="H33" s="15"/>
      <c r="I33" s="4">
        <f t="shared" ref="I33" si="1">+I32-G33+H33</f>
        <v>394759.76999999932</v>
      </c>
    </row>
    <row r="35" spans="2:9" ht="15.75" x14ac:dyDescent="0.25">
      <c r="B35" s="16"/>
      <c r="G35" s="17"/>
    </row>
    <row r="38" spans="2:9" ht="22.5" customHeight="1" x14ac:dyDescent="0.35">
      <c r="B38" s="42" t="s">
        <v>18</v>
      </c>
      <c r="C38" s="42"/>
      <c r="D38" s="42"/>
      <c r="E38" s="42"/>
      <c r="G38" s="43" t="s">
        <v>19</v>
      </c>
      <c r="H38" s="43"/>
      <c r="I38" s="43"/>
    </row>
    <row r="39" spans="2:9" ht="18.75" x14ac:dyDescent="0.3">
      <c r="B39" s="18" t="s">
        <v>20</v>
      </c>
      <c r="E39" s="19"/>
      <c r="G39" s="34" t="s">
        <v>21</v>
      </c>
      <c r="H39" s="34"/>
      <c r="I39" s="34"/>
    </row>
  </sheetData>
  <mergeCells count="8">
    <mergeCell ref="G39:I39"/>
    <mergeCell ref="B2:I2"/>
    <mergeCell ref="B3:I3"/>
    <mergeCell ref="B4:I4"/>
    <mergeCell ref="B7:H7"/>
    <mergeCell ref="D33:F33"/>
    <mergeCell ref="B38:E38"/>
    <mergeCell ref="G38:I38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8"/>
  <sheetViews>
    <sheetView tabSelected="1" topLeftCell="A4" zoomScale="80" zoomScaleNormal="80" workbookViewId="0">
      <selection activeCell="B21" sqref="B21:D21"/>
    </sheetView>
  </sheetViews>
  <sheetFormatPr defaultColWidth="11.42578125" defaultRowHeight="15" x14ac:dyDescent="0.25"/>
  <cols>
    <col min="1" max="1" width="6.5703125" customWidth="1"/>
    <col min="2" max="2" width="14" customWidth="1"/>
    <col min="3" max="3" width="10" customWidth="1"/>
    <col min="4" max="4" width="9.28515625" customWidth="1"/>
    <col min="5" max="5" width="34.85546875" customWidth="1"/>
    <col min="6" max="6" width="37.42578125" customWidth="1"/>
    <col min="7" max="8" width="14.28515625" customWidth="1"/>
    <col min="9" max="9" width="14.7109375" customWidth="1"/>
    <col min="11" max="11" width="13.140625" bestFit="1" customWidth="1"/>
    <col min="12" max="12" width="14.140625" customWidth="1"/>
  </cols>
  <sheetData>
    <row r="2" spans="2:10" ht="15.75" x14ac:dyDescent="0.25">
      <c r="B2" s="35" t="s">
        <v>0</v>
      </c>
      <c r="C2" s="35"/>
      <c r="D2" s="35"/>
      <c r="E2" s="35"/>
      <c r="F2" s="35"/>
      <c r="G2" s="35"/>
      <c r="H2" s="35"/>
      <c r="I2" s="35"/>
      <c r="J2" s="1"/>
    </row>
    <row r="3" spans="2:10" ht="15.75" x14ac:dyDescent="0.25">
      <c r="B3" s="36" t="s">
        <v>1</v>
      </c>
      <c r="C3" s="36"/>
      <c r="D3" s="36"/>
      <c r="E3" s="36"/>
      <c r="F3" s="36"/>
      <c r="G3" s="36"/>
      <c r="H3" s="36"/>
      <c r="I3" s="36"/>
    </row>
    <row r="4" spans="2:10" ht="15.75" x14ac:dyDescent="0.25">
      <c r="B4" s="36" t="s">
        <v>118</v>
      </c>
      <c r="C4" s="36"/>
      <c r="D4" s="36"/>
      <c r="E4" s="36"/>
      <c r="F4" s="36"/>
      <c r="G4" s="36"/>
      <c r="H4" s="36"/>
      <c r="I4" s="36"/>
    </row>
    <row r="5" spans="2:10" ht="15.75" thickBot="1" x14ac:dyDescent="0.3"/>
    <row r="6" spans="2:10" ht="15.75" thickBot="1" x14ac:dyDescent="0.3"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</row>
    <row r="7" spans="2:10" ht="15.75" customHeight="1" thickBot="1" x14ac:dyDescent="0.3">
      <c r="B7" s="37" t="s">
        <v>10</v>
      </c>
      <c r="C7" s="38"/>
      <c r="D7" s="38"/>
      <c r="E7" s="38"/>
      <c r="F7" s="38"/>
      <c r="G7" s="38"/>
      <c r="H7" s="39"/>
      <c r="I7" s="4">
        <v>394759.77</v>
      </c>
    </row>
    <row r="8" spans="2:10" ht="45" customHeight="1" thickBot="1" x14ac:dyDescent="0.3">
      <c r="B8" s="5">
        <v>44805</v>
      </c>
      <c r="C8" s="24">
        <v>6184</v>
      </c>
      <c r="D8" s="6" t="s">
        <v>12</v>
      </c>
      <c r="E8" s="7" t="s">
        <v>120</v>
      </c>
      <c r="F8" s="8" t="s">
        <v>121</v>
      </c>
      <c r="G8" s="9">
        <v>61016.95</v>
      </c>
      <c r="H8" s="10"/>
      <c r="I8" s="4">
        <f>+I7-G8+H8</f>
        <v>333742.82</v>
      </c>
    </row>
    <row r="9" spans="2:10" ht="45" customHeight="1" thickBot="1" x14ac:dyDescent="0.3">
      <c r="B9" s="5">
        <v>44806</v>
      </c>
      <c r="C9" s="24" t="s">
        <v>56</v>
      </c>
      <c r="D9" s="6" t="s">
        <v>12</v>
      </c>
      <c r="E9" s="7" t="s">
        <v>13</v>
      </c>
      <c r="F9" s="8" t="s">
        <v>14</v>
      </c>
      <c r="G9" s="9"/>
      <c r="H9" s="10">
        <v>20725</v>
      </c>
      <c r="I9" s="4">
        <f t="shared" ref="I9:I15" si="0">+I8-G9+H9</f>
        <v>354467.82</v>
      </c>
    </row>
    <row r="10" spans="2:10" ht="45" customHeight="1" thickBot="1" x14ac:dyDescent="0.3">
      <c r="B10" s="5">
        <v>44818</v>
      </c>
      <c r="C10" s="24">
        <v>6185</v>
      </c>
      <c r="D10" s="6" t="s">
        <v>12</v>
      </c>
      <c r="E10" s="7" t="s">
        <v>80</v>
      </c>
      <c r="F10" s="8" t="s">
        <v>122</v>
      </c>
      <c r="G10" s="9">
        <v>40680</v>
      </c>
      <c r="H10" s="10"/>
      <c r="I10" s="4">
        <f t="shared" si="0"/>
        <v>313787.82</v>
      </c>
    </row>
    <row r="11" spans="2:10" ht="45" customHeight="1" thickBot="1" x14ac:dyDescent="0.3">
      <c r="B11" s="5">
        <v>44812</v>
      </c>
      <c r="C11" s="24">
        <v>6186</v>
      </c>
      <c r="D11" s="6" t="s">
        <v>12</v>
      </c>
      <c r="E11" s="7" t="s">
        <v>123</v>
      </c>
      <c r="F11" s="8" t="s">
        <v>124</v>
      </c>
      <c r="G11" s="9">
        <v>52487.5</v>
      </c>
      <c r="H11" s="10"/>
      <c r="I11" s="4">
        <f t="shared" si="0"/>
        <v>261300.32</v>
      </c>
    </row>
    <row r="12" spans="2:10" ht="45" customHeight="1" thickBot="1" x14ac:dyDescent="0.3">
      <c r="B12" s="5">
        <v>44824</v>
      </c>
      <c r="C12" s="24">
        <v>6187</v>
      </c>
      <c r="D12" s="6" t="s">
        <v>12</v>
      </c>
      <c r="E12" s="7" t="s">
        <v>126</v>
      </c>
      <c r="F12" s="8" t="s">
        <v>125</v>
      </c>
      <c r="G12" s="9">
        <v>130990.44</v>
      </c>
      <c r="H12" s="10"/>
      <c r="I12" s="4">
        <f t="shared" si="0"/>
        <v>130309.88</v>
      </c>
    </row>
    <row r="13" spans="2:10" ht="45" customHeight="1" thickBot="1" x14ac:dyDescent="0.3">
      <c r="B13" s="5">
        <v>44832</v>
      </c>
      <c r="C13" s="24" t="s">
        <v>56</v>
      </c>
      <c r="D13" s="6" t="s">
        <v>12</v>
      </c>
      <c r="E13" s="7" t="s">
        <v>13</v>
      </c>
      <c r="F13" s="8" t="s">
        <v>14</v>
      </c>
      <c r="G13" s="9"/>
      <c r="H13" s="10">
        <v>7100</v>
      </c>
      <c r="I13" s="4">
        <f t="shared" si="0"/>
        <v>137409.88</v>
      </c>
    </row>
    <row r="14" spans="2:10" ht="48" customHeight="1" thickBot="1" x14ac:dyDescent="0.3">
      <c r="B14" s="5">
        <v>44834</v>
      </c>
      <c r="C14" s="24"/>
      <c r="D14" s="6" t="s">
        <v>16</v>
      </c>
      <c r="E14" s="7"/>
      <c r="F14" s="7" t="s">
        <v>17</v>
      </c>
      <c r="G14" s="9">
        <v>1282.77</v>
      </c>
      <c r="H14" s="10"/>
      <c r="I14" s="4">
        <f>+I13-G14+H14</f>
        <v>136127.11000000002</v>
      </c>
    </row>
    <row r="15" spans="2:10" ht="25.5" customHeight="1" thickBot="1" x14ac:dyDescent="0.3">
      <c r="B15" s="14"/>
      <c r="C15" s="14"/>
      <c r="D15" s="40" t="s">
        <v>119</v>
      </c>
      <c r="E15" s="41"/>
      <c r="F15" s="41"/>
      <c r="G15" s="15"/>
      <c r="H15" s="15"/>
      <c r="I15" s="4">
        <f t="shared" si="0"/>
        <v>136127.11000000002</v>
      </c>
    </row>
    <row r="17" spans="2:9" ht="15.75" x14ac:dyDescent="0.25">
      <c r="B17" s="16"/>
      <c r="G17" s="17"/>
    </row>
    <row r="19" spans="2:9" ht="101.25" customHeight="1" x14ac:dyDescent="0.25"/>
    <row r="20" spans="2:9" ht="22.5" customHeight="1" x14ac:dyDescent="0.35">
      <c r="B20" s="42" t="s">
        <v>127</v>
      </c>
      <c r="C20" s="42"/>
      <c r="D20" s="42"/>
      <c r="E20" s="42"/>
      <c r="G20" s="43" t="s">
        <v>19</v>
      </c>
      <c r="H20" s="43"/>
      <c r="I20" s="43"/>
    </row>
    <row r="21" spans="2:9" ht="18.75" x14ac:dyDescent="0.3">
      <c r="B21" s="47" t="s">
        <v>128</v>
      </c>
      <c r="C21" s="47"/>
      <c r="D21" s="47"/>
      <c r="E21" s="19"/>
      <c r="G21" s="34" t="s">
        <v>21</v>
      </c>
      <c r="H21" s="34"/>
      <c r="I21" s="34"/>
    </row>
    <row r="42" spans="2:9" ht="15.75" x14ac:dyDescent="0.25">
      <c r="B42" s="35" t="s">
        <v>0</v>
      </c>
      <c r="C42" s="35"/>
      <c r="D42" s="35"/>
      <c r="E42" s="35"/>
      <c r="F42" s="35"/>
      <c r="G42" s="35"/>
      <c r="H42" s="35"/>
      <c r="I42" s="35"/>
    </row>
    <row r="43" spans="2:9" ht="15.75" x14ac:dyDescent="0.25">
      <c r="B43" s="36" t="s">
        <v>129</v>
      </c>
      <c r="C43" s="36"/>
      <c r="D43" s="36"/>
      <c r="E43" s="36"/>
      <c r="F43" s="36"/>
      <c r="G43" s="36"/>
      <c r="H43" s="36"/>
      <c r="I43" s="36"/>
    </row>
    <row r="44" spans="2:9" ht="15.75" x14ac:dyDescent="0.25">
      <c r="B44" s="36" t="s">
        <v>118</v>
      </c>
      <c r="C44" s="36"/>
      <c r="D44" s="36"/>
      <c r="E44" s="36"/>
      <c r="F44" s="36"/>
      <c r="G44" s="36"/>
      <c r="H44" s="36"/>
      <c r="I44" s="36"/>
    </row>
    <row r="45" spans="2:9" ht="15.75" thickBot="1" x14ac:dyDescent="0.3"/>
    <row r="46" spans="2:9" ht="15.75" thickBot="1" x14ac:dyDescent="0.3">
      <c r="B46" s="2" t="s">
        <v>2</v>
      </c>
      <c r="C46" s="3" t="s">
        <v>3</v>
      </c>
      <c r="D46" s="3" t="s">
        <v>4</v>
      </c>
      <c r="E46" s="3" t="s">
        <v>5</v>
      </c>
      <c r="F46" s="3" t="s">
        <v>6</v>
      </c>
      <c r="G46" s="3" t="s">
        <v>7</v>
      </c>
      <c r="H46" s="3" t="s">
        <v>8</v>
      </c>
      <c r="I46" s="3" t="s">
        <v>9</v>
      </c>
    </row>
    <row r="47" spans="2:9" ht="15.75" thickBot="1" x14ac:dyDescent="0.3">
      <c r="B47" s="37" t="s">
        <v>10</v>
      </c>
      <c r="C47" s="38"/>
      <c r="D47" s="38"/>
      <c r="E47" s="38"/>
      <c r="F47" s="38"/>
      <c r="G47" s="38"/>
      <c r="H47" s="39"/>
      <c r="I47" s="4">
        <v>16370255.59</v>
      </c>
    </row>
    <row r="48" spans="2:9" ht="30" x14ac:dyDescent="0.25">
      <c r="B48" s="25">
        <v>44796</v>
      </c>
      <c r="C48" s="26" t="s">
        <v>130</v>
      </c>
      <c r="D48" s="26" t="s">
        <v>131</v>
      </c>
      <c r="E48" s="27" t="s">
        <v>132</v>
      </c>
      <c r="F48" s="27" t="s">
        <v>133</v>
      </c>
      <c r="G48" s="28">
        <v>1824358.24</v>
      </c>
      <c r="H48" s="28"/>
      <c r="I48" s="29">
        <f>+I47-G48+H48</f>
        <v>14545897.35</v>
      </c>
    </row>
    <row r="49" spans="2:9" ht="30" x14ac:dyDescent="0.25">
      <c r="B49" s="25">
        <v>44803</v>
      </c>
      <c r="C49" s="26" t="s">
        <v>134</v>
      </c>
      <c r="D49" s="26" t="s">
        <v>131</v>
      </c>
      <c r="E49" s="27" t="s">
        <v>135</v>
      </c>
      <c r="F49" s="27" t="s">
        <v>133</v>
      </c>
      <c r="G49" s="28">
        <v>2281795.4300000002</v>
      </c>
      <c r="H49" s="28"/>
      <c r="I49" s="29">
        <f t="shared" ref="I49:I54" si="1">+I48-G49+H49</f>
        <v>12264101.92</v>
      </c>
    </row>
    <row r="50" spans="2:9" x14ac:dyDescent="0.25">
      <c r="B50" s="25">
        <v>44804</v>
      </c>
      <c r="C50" s="26" t="s">
        <v>136</v>
      </c>
      <c r="D50" s="26" t="s">
        <v>131</v>
      </c>
      <c r="E50" s="27" t="s">
        <v>137</v>
      </c>
      <c r="F50" s="27" t="s">
        <v>138</v>
      </c>
      <c r="G50" s="28">
        <v>128375</v>
      </c>
      <c r="H50" s="28"/>
      <c r="I50" s="29">
        <f t="shared" si="1"/>
        <v>12135726.92</v>
      </c>
    </row>
    <row r="51" spans="2:9" x14ac:dyDescent="0.25">
      <c r="B51" s="25">
        <v>44804</v>
      </c>
      <c r="C51" s="26" t="s">
        <v>139</v>
      </c>
      <c r="D51" s="26" t="s">
        <v>131</v>
      </c>
      <c r="E51" s="27" t="s">
        <v>140</v>
      </c>
      <c r="F51" s="27" t="s">
        <v>141</v>
      </c>
      <c r="G51" s="28">
        <v>2387666.29</v>
      </c>
      <c r="H51" s="28"/>
      <c r="I51" s="29">
        <f t="shared" si="1"/>
        <v>9748060.629999999</v>
      </c>
    </row>
    <row r="52" spans="2:9" ht="30" x14ac:dyDescent="0.25">
      <c r="B52" s="25">
        <v>44813</v>
      </c>
      <c r="C52" s="26" t="s">
        <v>142</v>
      </c>
      <c r="D52" s="26" t="s">
        <v>131</v>
      </c>
      <c r="E52" s="27" t="s">
        <v>143</v>
      </c>
      <c r="F52" s="30" t="s">
        <v>144</v>
      </c>
      <c r="G52" s="28">
        <v>4308340.4800000004</v>
      </c>
      <c r="H52" s="28"/>
      <c r="I52" s="29">
        <f t="shared" si="1"/>
        <v>5439720.1499999985</v>
      </c>
    </row>
    <row r="53" spans="2:9" ht="30" x14ac:dyDescent="0.25">
      <c r="B53" s="25">
        <v>44817</v>
      </c>
      <c r="C53" s="26" t="s">
        <v>145</v>
      </c>
      <c r="D53" s="26" t="s">
        <v>131</v>
      </c>
      <c r="E53" s="27" t="s">
        <v>132</v>
      </c>
      <c r="F53" s="27" t="s">
        <v>146</v>
      </c>
      <c r="G53" s="28">
        <v>3505240</v>
      </c>
      <c r="H53" s="28"/>
      <c r="I53" s="29">
        <f t="shared" si="1"/>
        <v>1934480.1499999985</v>
      </c>
    </row>
    <row r="54" spans="2:9" x14ac:dyDescent="0.25">
      <c r="B54" s="25">
        <v>44834</v>
      </c>
      <c r="C54" s="26"/>
      <c r="D54" s="26" t="s">
        <v>147</v>
      </c>
      <c r="E54" s="27" t="s">
        <v>13</v>
      </c>
      <c r="F54" s="27" t="s">
        <v>14</v>
      </c>
      <c r="G54" s="28"/>
      <c r="H54" s="28">
        <v>359980.26</v>
      </c>
      <c r="I54" s="29">
        <f t="shared" si="1"/>
        <v>2294460.4099999983</v>
      </c>
    </row>
    <row r="55" spans="2:9" x14ac:dyDescent="0.25">
      <c r="B55" s="25"/>
      <c r="C55" s="26"/>
      <c r="D55" s="26"/>
      <c r="E55" s="27"/>
      <c r="F55" s="27"/>
      <c r="G55" s="28"/>
      <c r="H55" s="28"/>
      <c r="I55" s="29"/>
    </row>
    <row r="56" spans="2:9" ht="15.75" thickBot="1" x14ac:dyDescent="0.3">
      <c r="B56" s="25"/>
      <c r="C56" s="26"/>
      <c r="D56" s="26"/>
      <c r="E56" s="27"/>
      <c r="F56" s="27"/>
      <c r="G56" s="28"/>
      <c r="H56" s="28"/>
      <c r="I56" s="29"/>
    </row>
    <row r="57" spans="2:9" ht="15.75" thickBot="1" x14ac:dyDescent="0.3">
      <c r="B57" s="48"/>
      <c r="C57" s="49"/>
      <c r="D57" s="49"/>
      <c r="E57" s="49"/>
      <c r="F57" s="50"/>
      <c r="G57" s="31"/>
      <c r="H57" s="32"/>
      <c r="I57" s="4"/>
    </row>
    <row r="58" spans="2:9" ht="15.75" thickBot="1" x14ac:dyDescent="0.3">
      <c r="B58" s="33"/>
      <c r="C58" s="32"/>
      <c r="D58" s="44" t="s">
        <v>119</v>
      </c>
      <c r="E58" s="45"/>
      <c r="F58" s="46"/>
      <c r="G58" s="32"/>
      <c r="H58" s="32"/>
      <c r="I58" s="4">
        <f>+I54</f>
        <v>2294460.4099999983</v>
      </c>
    </row>
    <row r="63" spans="2:9" ht="36.75" customHeight="1" x14ac:dyDescent="0.25"/>
    <row r="64" spans="2:9" ht="36.75" customHeight="1" x14ac:dyDescent="0.25"/>
    <row r="67" spans="2:9" ht="21" x14ac:dyDescent="0.35">
      <c r="B67" s="42" t="s">
        <v>127</v>
      </c>
      <c r="C67" s="42"/>
      <c r="D67" s="42"/>
      <c r="E67" s="42"/>
      <c r="G67" s="43" t="s">
        <v>19</v>
      </c>
      <c r="H67" s="43"/>
      <c r="I67" s="43"/>
    </row>
    <row r="68" spans="2:9" ht="18.75" x14ac:dyDescent="0.3">
      <c r="B68" s="47" t="s">
        <v>128</v>
      </c>
      <c r="C68" s="47"/>
      <c r="D68" s="47"/>
      <c r="G68" s="34" t="s">
        <v>21</v>
      </c>
      <c r="H68" s="34"/>
      <c r="I68" s="34"/>
    </row>
  </sheetData>
  <mergeCells count="19">
    <mergeCell ref="G21:I21"/>
    <mergeCell ref="B2:I2"/>
    <mergeCell ref="B3:I3"/>
    <mergeCell ref="B4:I4"/>
    <mergeCell ref="B7:H7"/>
    <mergeCell ref="D15:F15"/>
    <mergeCell ref="B20:E20"/>
    <mergeCell ref="G20:I20"/>
    <mergeCell ref="B21:D21"/>
    <mergeCell ref="B42:I42"/>
    <mergeCell ref="B43:I43"/>
    <mergeCell ref="B44:I44"/>
    <mergeCell ref="B47:H47"/>
    <mergeCell ref="B57:F57"/>
    <mergeCell ref="D58:F58"/>
    <mergeCell ref="B67:E67"/>
    <mergeCell ref="B68:D68"/>
    <mergeCell ref="G67:I67"/>
    <mergeCell ref="G68:I68"/>
  </mergeCells>
  <printOptions horizontalCentered="1"/>
  <pageMargins left="0.19685039370078741" right="0.31496062992125984" top="0.35433070866141736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Cuenta Operativa ENE 2022</vt:lpstr>
      <vt:lpstr>Cuenta Operativa FEB 2022</vt:lpstr>
      <vt:lpstr>Cuenta Operativa MAR 2022 </vt:lpstr>
      <vt:lpstr>Cuenta Operativa ABR 2022</vt:lpstr>
      <vt:lpstr>Cuenta Operativa MAYO 2022</vt:lpstr>
      <vt:lpstr>Cuenta Operativa JUNIO 2022 </vt:lpstr>
      <vt:lpstr>Cuenta Operativa AGOSTO 2022</vt:lpstr>
      <vt:lpstr>Cuenta Operativa SEPT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Invitada</dc:creator>
  <cp:lastModifiedBy>OAI</cp:lastModifiedBy>
  <cp:lastPrinted>2022-10-05T13:42:52Z</cp:lastPrinted>
  <dcterms:created xsi:type="dcterms:W3CDTF">2022-02-02T15:58:48Z</dcterms:created>
  <dcterms:modified xsi:type="dcterms:W3CDTF">2022-10-06T17:29:24Z</dcterms:modified>
</cp:coreProperties>
</file>