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BIELKA CASTILLO\2021\Diciembre\"/>
    </mc:Choice>
  </mc:AlternateContent>
  <bookViews>
    <workbookView xWindow="0" yWindow="0" windowWidth="20490" windowHeight="7755"/>
  </bookViews>
  <sheets>
    <sheet name="CONTRATADOS DICIEMBRE 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  <c r="N40" i="1"/>
  <c r="M40" i="1"/>
  <c r="L40" i="1"/>
  <c r="K40" i="1"/>
  <c r="J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P18" i="1"/>
  <c r="Q18" i="1" s="1"/>
  <c r="XFD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P40" i="1" s="1"/>
  <c r="Q7" i="1" l="1"/>
  <c r="Q40" i="1" s="1"/>
</calcChain>
</file>

<file path=xl/sharedStrings.xml><?xml version="1.0" encoding="utf-8"?>
<sst xmlns="http://schemas.openxmlformats.org/spreadsheetml/2006/main" count="192" uniqueCount="107">
  <si>
    <t>INDUSTRIA NACIONAL DE LA AGUJA</t>
  </si>
  <si>
    <t>INAGUJA</t>
  </si>
  <si>
    <t xml:space="preserve">NOMINA PERSONAL TEMPORAL EN CARGOS DE CARRERA, DICIEMBRE 2021 </t>
  </si>
  <si>
    <t>No.</t>
  </si>
  <si>
    <t>Nombres y Apellidos</t>
  </si>
  <si>
    <t>CARGO</t>
  </si>
  <si>
    <t>Departamento / División / Sección</t>
  </si>
  <si>
    <t>Sexo</t>
  </si>
  <si>
    <t>Estado</t>
  </si>
  <si>
    <t>Inicia</t>
  </si>
  <si>
    <t>Termina</t>
  </si>
  <si>
    <t>Ingreso Bruto</t>
  </si>
  <si>
    <t>AFP</t>
  </si>
  <si>
    <t>ISR</t>
  </si>
  <si>
    <t>SFS</t>
  </si>
  <si>
    <t>Seguro</t>
  </si>
  <si>
    <t>Otros Desc.</t>
  </si>
  <si>
    <t>Total Desc.</t>
  </si>
  <si>
    <t>Neto</t>
  </si>
  <si>
    <t>Carlos Alberto Sosa Gomez</t>
  </si>
  <si>
    <t>Analista de Proyecto</t>
  </si>
  <si>
    <t xml:space="preserve">Sección de Proyectos </t>
  </si>
  <si>
    <t>M</t>
  </si>
  <si>
    <t>Contratado</t>
  </si>
  <si>
    <t>Graciela Yarini Diaz duquela</t>
  </si>
  <si>
    <t xml:space="preserve">Tecnico en Contabilidad </t>
  </si>
  <si>
    <t xml:space="preserve">División Administrativa </t>
  </si>
  <si>
    <t>F</t>
  </si>
  <si>
    <t>Robert Ismael Villanueva</t>
  </si>
  <si>
    <t>Analista de Planificacion</t>
  </si>
  <si>
    <t xml:space="preserve">Seccion de Planificación y Desarrollo </t>
  </si>
  <si>
    <t>Guillermo Manuel Gonzalez Echenique</t>
  </si>
  <si>
    <t>Enc. Depto.Administrativo y Financiero</t>
  </si>
  <si>
    <t>Depto.Administrativo y Financiero</t>
  </si>
  <si>
    <t>Scartlet Massiel Castillo Reyes</t>
  </si>
  <si>
    <t>Analista de compra y Contrataciones</t>
  </si>
  <si>
    <t xml:space="preserve">Division de Compras y Contrataciones </t>
  </si>
  <si>
    <t xml:space="preserve"> Jonathan Julio Vasquez  Valian </t>
  </si>
  <si>
    <t>Enc. Division de Mercadeo</t>
  </si>
  <si>
    <t xml:space="preserve"> Division de Mercadeo</t>
  </si>
  <si>
    <t>enc. Division de Mercadeo</t>
  </si>
  <si>
    <t>Johanna HernandezJimenez</t>
  </si>
  <si>
    <t xml:space="preserve">Analista Legal </t>
  </si>
  <si>
    <t xml:space="preserve">Departamento Jurídico </t>
  </si>
  <si>
    <t xml:space="preserve">Juan Manuel Rivera Devers </t>
  </si>
  <si>
    <t xml:space="preserve">Analista de Mercadeo </t>
  </si>
  <si>
    <t xml:space="preserve">División de Mercadeo </t>
  </si>
  <si>
    <t>Stephanie Carolina Andujar Banks</t>
  </si>
  <si>
    <t xml:space="preserve">Enc. Division de Comunicaciones </t>
  </si>
  <si>
    <t xml:space="preserve">Division de Comunicaciones </t>
  </si>
  <si>
    <t>Mayerlin Lisbeth Liberata Reyes</t>
  </si>
  <si>
    <t>Tecnico en Compras</t>
  </si>
  <si>
    <t xml:space="preserve">Div. de Compras y Contrataciones </t>
  </si>
  <si>
    <t>Agapito Castro</t>
  </si>
  <si>
    <t xml:space="preserve">Francheska Margarita Ferrera Rodriguez </t>
  </si>
  <si>
    <t>Analista de Recursos Humanos</t>
  </si>
  <si>
    <t xml:space="preserve">Dep. de Recursos Humanos </t>
  </si>
  <si>
    <t>Daysi Joselyn Fernandez Almonte</t>
  </si>
  <si>
    <t>Enc.Depto. Juridico</t>
  </si>
  <si>
    <t xml:space="preserve">Marcos Jose Nuñez Fis </t>
  </si>
  <si>
    <t>Clara Elena Rodriguez Balbuena</t>
  </si>
  <si>
    <t xml:space="preserve">Enc. Depto. Recursos Humanos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</si>
  <si>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</si>
  <si>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Clemente Contreras De los Santos </t>
  </si>
  <si>
    <t xml:space="preserve">Enc. Division de Terminacion y Calidad </t>
  </si>
  <si>
    <t xml:space="preserve">Dep. División de Terminación y Calidad </t>
  </si>
  <si>
    <t>Fausto Fernando Dominici Montero</t>
  </si>
  <si>
    <t xml:space="preserve">Enc. Division de Tecnologia </t>
  </si>
  <si>
    <t>Dep. Division de Tecnologia de la Información y Comunicacion</t>
  </si>
  <si>
    <t>Melvin Leonel Sille Abreu</t>
  </si>
  <si>
    <t xml:space="preserve">Encargado División Administrativa </t>
  </si>
  <si>
    <t xml:space="preserve">Alberto Yoy Batista </t>
  </si>
  <si>
    <t xml:space="preserve">Enc. Divis. Compras y Contrataciones </t>
  </si>
  <si>
    <t xml:space="preserve"> Div. Compras y Contrataciones </t>
  </si>
  <si>
    <t>Robert Rafael Flores Calcagño</t>
  </si>
  <si>
    <t xml:space="preserve">Enc. Departamento de Produccion </t>
  </si>
  <si>
    <t xml:space="preserve">Departamento de Produccion </t>
  </si>
  <si>
    <t>Carlos Joel Covar Hued</t>
  </si>
  <si>
    <t>Division de Mercadeo</t>
  </si>
  <si>
    <t xml:space="preserve">Tiffanny Marielis Valenzuela </t>
  </si>
  <si>
    <t xml:space="preserve">Tecnico en Compras </t>
  </si>
  <si>
    <t>Ranses Rainierd Lora</t>
  </si>
  <si>
    <t xml:space="preserve">Juan Perez Valdez </t>
  </si>
  <si>
    <t>Enc. Sec. De Serv. Generales</t>
  </si>
  <si>
    <t>Ana Luisa Bonilla Cabrera</t>
  </si>
  <si>
    <t>Enc. Seccion De Archivo y Correspondencia</t>
  </si>
  <si>
    <t>Division Administrativo y Financiero</t>
  </si>
  <si>
    <t>Madeline Mañon Mejia</t>
  </si>
  <si>
    <t>División de Contabilidad</t>
  </si>
  <si>
    <t xml:space="preserve">Jeanilka Maria Miniño Perdomo </t>
  </si>
  <si>
    <t xml:space="preserve">Judith Peralta Felix </t>
  </si>
  <si>
    <t>Dileni Escarlet Olaverria Santana</t>
  </si>
  <si>
    <t>Jenny Maria Pequero Tejada</t>
  </si>
  <si>
    <t>Paralegal</t>
  </si>
  <si>
    <t xml:space="preserve">Sobeida Elizabeth Pimentel Antuna </t>
  </si>
  <si>
    <t xml:space="preserve">Enc. De Division Financiera </t>
  </si>
  <si>
    <t>Departamento Administrativo y Financiero</t>
  </si>
  <si>
    <t>Ariel Castillo Garcia</t>
  </si>
  <si>
    <t>Periodista</t>
  </si>
  <si>
    <t>Greymi Janeris Robles Florentino</t>
  </si>
  <si>
    <t>Tecnico en Recursos Humanos</t>
  </si>
  <si>
    <t>TOTAL</t>
  </si>
  <si>
    <t xml:space="preserve">                                                       </t>
  </si>
  <si>
    <t>PREPARADO POR:</t>
  </si>
  <si>
    <t xml:space="preserve">CLARA RODRIGUEZ </t>
  </si>
  <si>
    <t>ENC. DPTO. DE RECURSOS HUMANOS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</si>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</sst>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dd/mm/yyyy;@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0" fontId="0" fillId="2" borderId="5" xfId="0" applyFill="1" applyBorder="1"/>
    <xf numFmtId="0" fontId="4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0" fillId="2" borderId="5" xfId="0" applyFill="1" applyBorder="1" applyAlignment="1">
      <alignment horizontal="left" wrapText="1"/>
    </xf>
    <xf numFmtId="14" fontId="8" fillId="2" borderId="8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left" wrapText="1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0" fontId="0" fillId="2" borderId="0" xfId="0" applyFill="1"/>
    <xf numFmtId="0" fontId="8" fillId="2" borderId="5" xfId="0" applyFont="1" applyFill="1" applyBorder="1"/>
    <xf numFmtId="0" fontId="0" fillId="2" borderId="9" xfId="0" applyFill="1" applyBorder="1" applyAlignment="1">
      <alignment horizontal="left" wrapText="1"/>
    </xf>
    <xf numFmtId="4" fontId="0" fillId="2" borderId="5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center" vertical="center"/>
    </xf>
    <xf numFmtId="0" fontId="8" fillId="2" borderId="8" xfId="0" applyFont="1" applyFill="1" applyBorder="1"/>
    <xf numFmtId="0" fontId="0" fillId="2" borderId="8" xfId="0" applyFill="1" applyBorder="1"/>
    <xf numFmtId="164" fontId="8" fillId="2" borderId="8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8" xfId="0" applyFill="1" applyBorder="1" applyAlignment="1">
      <alignment horizontal="center"/>
    </xf>
    <xf numFmtId="4" fontId="0" fillId="2" borderId="0" xfId="0" applyNumberFormat="1" applyFill="1"/>
    <xf numFmtId="0" fontId="9" fillId="2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0" fontId="9" fillId="2" borderId="0" xfId="0" applyFont="1" applyFill="1"/>
    <xf numFmtId="0" fontId="0" fillId="2" borderId="5" xfId="0" applyFill="1" applyBorder="1" applyAlignment="1">
      <alignment horizontal="left" wrapText="1"/>
    </xf>
    <xf numFmtId="0" fontId="9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4" fontId="11" fillId="3" borderId="11" xfId="0" applyNumberFormat="1" applyFont="1" applyFill="1" applyBorder="1" applyAlignment="1">
      <alignment horizontal="center"/>
    </xf>
    <xf numFmtId="4" fontId="11" fillId="3" borderId="12" xfId="0" applyNumberFormat="1" applyFont="1" applyFill="1" applyBorder="1" applyAlignment="1">
      <alignment horizontal="center"/>
    </xf>
    <xf numFmtId="4" fontId="11" fillId="3" borderId="13" xfId="0" applyNumberFormat="1" applyFont="1" applyFill="1" applyBorder="1" applyAlignment="1">
      <alignment horizontal="center"/>
    </xf>
    <xf numFmtId="4" fontId="11" fillId="3" borderId="14" xfId="0" applyNumberFormat="1" applyFont="1" applyFill="1" applyBorder="1" applyAlignment="1">
      <alignment horizontal="center"/>
    </xf>
    <xf numFmtId="4" fontId="11" fillId="3" borderId="15" xfId="0" applyNumberFormat="1" applyFont="1" applyFill="1" applyBorder="1" applyAlignment="1">
      <alignment horizontal="center"/>
    </xf>
    <xf numFmtId="4" fontId="2" fillId="2" borderId="0" xfId="0" applyNumberFormat="1" applyFont="1" applyFill="1"/>
    <xf numFmtId="165" fontId="0" fillId="0" borderId="0" xfId="1" applyNumberFormat="1" applyFont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165" fontId="0" fillId="0" borderId="0" xfId="0" applyNumberFormat="1"/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161787</xdr:colOff>
      <xdr:row>0</xdr:row>
      <xdr:rowOff>165652</xdr:rowOff>
    </xdr:from>
    <xdr:to>
      <xdr:col>15</xdr:col>
      <xdr:colOff>565979</xdr:colOff>
      <xdr:row>3</xdr:row>
      <xdr:rowOff>149087</xdr:rowOff>
    </xdr:to>
    <xdr:pic>
      <xdr:nvPicPr>
        <xdr:cNvPr id="2" name="4 Imagen" descr="C:\Users\User\Downloads\Desktop\escudo dominicao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30662" y="165652"/>
          <a:ext cx="1261442" cy="1088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218108</xdr:colOff>
      <xdr:row>0</xdr:row>
      <xdr:rowOff>82827</xdr:rowOff>
    </xdr:from>
    <xdr:to>
      <xdr:col>1</xdr:col>
      <xdr:colOff>2250108</xdr:colOff>
      <xdr:row>3</xdr:row>
      <xdr:rowOff>69023</xdr:rowOff>
    </xdr:to>
    <xdr:pic>
      <xdr:nvPicPr>
        <xdr:cNvPr id="3" name="1 Imagen" descr="C:\Users\Juridico 02\Downloads\LOGO+INAGUJA+ALTA+RESOLUCION+TRANS.jpg">
          <a:extLst>
            <a:ext uri="{FF2B5EF4-FFF2-40B4-BE49-F238E27FC236}">
              <a16:creationId xmlns:a16="http://schemas.microsoft.com/office/drawing/2014/main" xmlns="" id="{FFB5468A-ECD4-4B4E-8723-182CE282DF8C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58" y="82827"/>
          <a:ext cx="2032000" cy="1091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2"/>
  <sheetViews>
    <sheetView tabSelected="1" zoomScale="59" zoomScaleNormal="59" workbookViewId="0">
      <selection activeCell="C4" sqref="C4:M4"/>
    </sheetView>
  </sheetViews>
  <sheetFormatPr baseColWidth="10" defaultColWidth="11.5703125" defaultRowHeight="15" x14ac:dyDescent="0.25"/>
  <cols>
    <col min="1" max="1" width="5.42578125" bestFit="1" customWidth="1"/>
    <col min="2" max="2" width="49" customWidth="1"/>
    <col min="3" max="3" width="43.7109375" customWidth="1"/>
    <col min="4" max="4" width="17.7109375" customWidth="1"/>
    <col min="5" max="5" width="30.140625" customWidth="1"/>
    <col min="6" max="6" width="6.140625" customWidth="1"/>
    <col min="7" max="8" width="13.5703125" customWidth="1"/>
    <col min="9" max="9" width="14.140625" customWidth="1"/>
    <col min="10" max="10" width="17.5703125" customWidth="1"/>
    <col min="11" max="11" width="13.42578125" customWidth="1"/>
    <col min="12" max="12" width="13.7109375" customWidth="1"/>
    <col min="13" max="13" width="13" customWidth="1"/>
    <col min="14" max="14" width="13.85546875" customWidth="1"/>
    <col min="15" max="15" width="12.85546875" customWidth="1"/>
    <col min="16" max="16" width="21.28515625" customWidth="1"/>
    <col min="17" max="17" width="18.7109375" customWidth="1"/>
    <col min="16384" max="16384" width="11.7109375" bestFit="1" customWidth="1"/>
  </cols>
  <sheetData>
    <row r="1" spans="1:115" ht="33.7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3"/>
    </row>
    <row r="2" spans="1:115" ht="30" x14ac:dyDescent="0.4"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</row>
    <row r="3" spans="1:115" ht="23.25" x14ac:dyDescent="0.35"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/>
      <c r="P3" s="10"/>
      <c r="Q3" s="10"/>
    </row>
    <row r="4" spans="1:115" ht="18" x14ac:dyDescent="0.25">
      <c r="B4" s="4"/>
      <c r="C4" s="8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11"/>
      <c r="P4" s="11"/>
      <c r="Q4" s="11"/>
    </row>
    <row r="5" spans="1:115" ht="3" customHeight="1" thickBot="1" x14ac:dyDescent="0.3">
      <c r="B5" s="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4"/>
      <c r="P5" s="14"/>
      <c r="Q5" s="14"/>
    </row>
    <row r="6" spans="1:115" ht="19.5" customHeight="1" x14ac:dyDescent="0.25">
      <c r="A6" s="15" t="s">
        <v>3</v>
      </c>
      <c r="B6" s="15" t="s">
        <v>4</v>
      </c>
      <c r="C6" s="16" t="s">
        <v>5</v>
      </c>
      <c r="D6" s="17" t="s">
        <v>6</v>
      </c>
      <c r="E6" s="18"/>
      <c r="F6" s="16" t="s">
        <v>7</v>
      </c>
      <c r="G6" s="16" t="s">
        <v>8</v>
      </c>
      <c r="H6" s="16" t="s">
        <v>9</v>
      </c>
      <c r="I6" s="16" t="s">
        <v>10</v>
      </c>
      <c r="J6" s="19" t="s">
        <v>11</v>
      </c>
      <c r="K6" s="16" t="s">
        <v>12</v>
      </c>
      <c r="L6" s="16" t="s">
        <v>13</v>
      </c>
      <c r="M6" s="16" t="s">
        <v>14</v>
      </c>
      <c r="N6" s="16" t="s">
        <v>15</v>
      </c>
      <c r="O6" s="19" t="s">
        <v>16</v>
      </c>
      <c r="P6" s="16" t="s">
        <v>17</v>
      </c>
      <c r="Q6" s="16" t="s">
        <v>18</v>
      </c>
    </row>
    <row r="7" spans="1:115" s="30" customFormat="1" ht="15.75" x14ac:dyDescent="0.25">
      <c r="A7" s="20">
        <v>1</v>
      </c>
      <c r="B7" s="21" t="s">
        <v>19</v>
      </c>
      <c r="C7" s="21" t="s">
        <v>20</v>
      </c>
      <c r="D7" s="22" t="s">
        <v>21</v>
      </c>
      <c r="E7" s="23"/>
      <c r="F7" s="24" t="s">
        <v>22</v>
      </c>
      <c r="G7" s="24" t="s">
        <v>23</v>
      </c>
      <c r="H7" s="25">
        <v>44317</v>
      </c>
      <c r="I7" s="25">
        <v>44501</v>
      </c>
      <c r="J7" s="26">
        <v>50000</v>
      </c>
      <c r="K7" s="26">
        <v>1435</v>
      </c>
      <c r="L7" s="26">
        <v>1854</v>
      </c>
      <c r="M7" s="26">
        <v>1520</v>
      </c>
      <c r="N7" s="26">
        <v>25</v>
      </c>
      <c r="O7" s="26">
        <v>0</v>
      </c>
      <c r="P7" s="26">
        <f>+K7+L7+M7+N7</f>
        <v>4834</v>
      </c>
      <c r="Q7" s="27">
        <f t="shared" ref="Q7:Q39" si="0">+J7-P7</f>
        <v>45166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9"/>
    </row>
    <row r="8" spans="1:115" s="28" customFormat="1" ht="15.75" x14ac:dyDescent="0.25">
      <c r="A8" s="31">
        <v>2</v>
      </c>
      <c r="B8" s="32" t="s">
        <v>24</v>
      </c>
      <c r="C8" s="32" t="s">
        <v>25</v>
      </c>
      <c r="D8" s="33" t="s">
        <v>26</v>
      </c>
      <c r="E8" s="33"/>
      <c r="F8" s="24" t="s">
        <v>27</v>
      </c>
      <c r="G8" s="24" t="s">
        <v>23</v>
      </c>
      <c r="H8" s="34">
        <v>44378</v>
      </c>
      <c r="I8" s="34">
        <v>44562</v>
      </c>
      <c r="J8" s="26">
        <v>30000</v>
      </c>
      <c r="K8" s="26">
        <v>861</v>
      </c>
      <c r="L8" s="26">
        <v>0</v>
      </c>
      <c r="M8" s="26">
        <v>912</v>
      </c>
      <c r="N8" s="26">
        <v>25</v>
      </c>
      <c r="O8" s="26">
        <v>0</v>
      </c>
      <c r="P8" s="26">
        <f>+K8+L8+M8+N8</f>
        <v>1798</v>
      </c>
      <c r="Q8" s="27">
        <f t="shared" si="0"/>
        <v>28202</v>
      </c>
    </row>
    <row r="9" spans="1:115" s="42" customFormat="1" ht="16.5" customHeight="1" x14ac:dyDescent="0.25">
      <c r="A9" s="20">
        <v>3</v>
      </c>
      <c r="B9" s="35" t="s">
        <v>28</v>
      </c>
      <c r="C9" s="36" t="s">
        <v>29</v>
      </c>
      <c r="D9" s="33" t="s">
        <v>30</v>
      </c>
      <c r="E9" s="33"/>
      <c r="F9" s="37" t="s">
        <v>27</v>
      </c>
      <c r="G9" s="38" t="s">
        <v>23</v>
      </c>
      <c r="H9" s="39">
        <v>44409</v>
      </c>
      <c r="I9" s="39">
        <v>44593</v>
      </c>
      <c r="J9" s="40">
        <v>45000</v>
      </c>
      <c r="K9" s="41">
        <v>1291.5</v>
      </c>
      <c r="L9" s="41">
        <v>1148.33</v>
      </c>
      <c r="M9" s="41">
        <v>1368</v>
      </c>
      <c r="N9" s="41">
        <v>25</v>
      </c>
      <c r="O9" s="41">
        <v>0</v>
      </c>
      <c r="P9" s="40">
        <f>+K9+L9+M9+N9+O9</f>
        <v>3832.83</v>
      </c>
      <c r="Q9" s="41">
        <f t="shared" si="0"/>
        <v>41167.17</v>
      </c>
    </row>
    <row r="10" spans="1:115" s="28" customFormat="1" ht="15.75" x14ac:dyDescent="0.25">
      <c r="A10" s="20">
        <v>4</v>
      </c>
      <c r="B10" s="43" t="s">
        <v>31</v>
      </c>
      <c r="C10" s="30" t="s">
        <v>32</v>
      </c>
      <c r="D10" s="30" t="s">
        <v>33</v>
      </c>
      <c r="E10" s="44"/>
      <c r="F10" s="37" t="s">
        <v>22</v>
      </c>
      <c r="G10" s="38" t="s">
        <v>23</v>
      </c>
      <c r="H10" s="39">
        <v>44805</v>
      </c>
      <c r="I10" s="39">
        <v>44621</v>
      </c>
      <c r="J10" s="40">
        <v>80000</v>
      </c>
      <c r="K10" s="45">
        <v>2296</v>
      </c>
      <c r="L10" s="46">
        <v>7400.94</v>
      </c>
      <c r="M10" s="45">
        <v>2432</v>
      </c>
      <c r="N10" s="45">
        <v>25</v>
      </c>
      <c r="O10" s="41">
        <v>0</v>
      </c>
      <c r="P10" s="26">
        <f>SUM(K10:O10)</f>
        <v>12153.939999999999</v>
      </c>
      <c r="Q10" s="27">
        <f t="shared" si="0"/>
        <v>67846.06</v>
      </c>
    </row>
    <row r="11" spans="1:115" s="28" customFormat="1" ht="15.75" x14ac:dyDescent="0.25">
      <c r="A11" s="31">
        <v>5</v>
      </c>
      <c r="B11" s="43" t="s">
        <v>34</v>
      </c>
      <c r="C11" s="30" t="s">
        <v>35</v>
      </c>
      <c r="D11" s="22" t="s">
        <v>36</v>
      </c>
      <c r="E11" s="23"/>
      <c r="F11" s="24" t="s">
        <v>27</v>
      </c>
      <c r="G11" s="24" t="s">
        <v>23</v>
      </c>
      <c r="H11" s="39">
        <v>44805</v>
      </c>
      <c r="I11" s="39">
        <v>44621</v>
      </c>
      <c r="J11" s="26">
        <v>50000</v>
      </c>
      <c r="K11" s="26">
        <v>1435</v>
      </c>
      <c r="L11" s="26">
        <v>1854</v>
      </c>
      <c r="M11" s="26">
        <v>1520</v>
      </c>
      <c r="N11" s="26">
        <v>25</v>
      </c>
      <c r="O11" s="26">
        <v>0</v>
      </c>
      <c r="P11" s="26">
        <f>+K11+L11+M11+N11</f>
        <v>4834</v>
      </c>
      <c r="Q11" s="27">
        <f t="shared" si="0"/>
        <v>45166</v>
      </c>
    </row>
    <row r="12" spans="1:115" s="28" customFormat="1" ht="15.75" x14ac:dyDescent="0.25">
      <c r="A12" s="20">
        <v>6</v>
      </c>
      <c r="B12" s="47" t="s">
        <v>37</v>
      </c>
      <c r="C12" s="48" t="s">
        <v>38</v>
      </c>
      <c r="D12" s="48" t="s">
        <v>39</v>
      </c>
      <c r="E12" s="48" t="s">
        <v>40</v>
      </c>
      <c r="F12" s="24" t="s">
        <v>22</v>
      </c>
      <c r="G12" s="24" t="s">
        <v>23</v>
      </c>
      <c r="H12" s="49">
        <v>44470</v>
      </c>
      <c r="I12" s="49">
        <v>44682</v>
      </c>
      <c r="J12" s="26">
        <v>60000</v>
      </c>
      <c r="K12" s="26">
        <v>1722</v>
      </c>
      <c r="L12" s="26">
        <v>3486.65</v>
      </c>
      <c r="M12" s="26">
        <v>1824</v>
      </c>
      <c r="N12" s="26">
        <v>25</v>
      </c>
      <c r="O12" s="26">
        <v>0</v>
      </c>
      <c r="P12" s="26">
        <f>SUM(K12:O12)</f>
        <v>7057.65</v>
      </c>
      <c r="Q12" s="27">
        <f t="shared" si="0"/>
        <v>52942.35</v>
      </c>
    </row>
    <row r="13" spans="1:115" s="28" customFormat="1" ht="15.75" x14ac:dyDescent="0.25">
      <c r="A13" s="20">
        <v>7</v>
      </c>
      <c r="B13" s="47" t="s">
        <v>41</v>
      </c>
      <c r="C13" s="48" t="s">
        <v>42</v>
      </c>
      <c r="D13" s="50" t="s">
        <v>43</v>
      </c>
      <c r="E13" s="51"/>
      <c r="F13" s="24" t="s">
        <v>27</v>
      </c>
      <c r="G13" s="24" t="s">
        <v>23</v>
      </c>
      <c r="H13" s="49">
        <v>44470</v>
      </c>
      <c r="I13" s="49">
        <v>44652</v>
      </c>
      <c r="J13" s="26">
        <v>53000</v>
      </c>
      <c r="K13" s="26">
        <v>1521.1</v>
      </c>
      <c r="L13" s="26">
        <v>2277.41</v>
      </c>
      <c r="M13" s="26">
        <v>1611.2</v>
      </c>
      <c r="N13" s="26">
        <v>25</v>
      </c>
      <c r="O13" s="26">
        <v>0</v>
      </c>
      <c r="P13" s="26">
        <f>SUM(K13:O13)</f>
        <v>5434.71</v>
      </c>
      <c r="Q13" s="27">
        <f t="shared" si="0"/>
        <v>47565.29</v>
      </c>
    </row>
    <row r="14" spans="1:115" s="42" customFormat="1" ht="17.25" customHeight="1" x14ac:dyDescent="0.25">
      <c r="A14" s="31">
        <v>8</v>
      </c>
      <c r="B14" s="52" t="s">
        <v>44</v>
      </c>
      <c r="C14" s="53" t="s">
        <v>45</v>
      </c>
      <c r="D14" s="54" t="s">
        <v>46</v>
      </c>
      <c r="E14" s="55"/>
      <c r="F14" s="56" t="s">
        <v>22</v>
      </c>
      <c r="G14" s="24" t="s">
        <v>23</v>
      </c>
      <c r="H14" s="49">
        <v>44264</v>
      </c>
      <c r="I14" s="49">
        <v>44448</v>
      </c>
      <c r="J14" s="26">
        <v>55000</v>
      </c>
      <c r="K14" s="26">
        <v>1578.5</v>
      </c>
      <c r="L14" s="26">
        <v>2559.6799999999998</v>
      </c>
      <c r="M14" s="26">
        <v>1672</v>
      </c>
      <c r="N14" s="26">
        <v>25</v>
      </c>
      <c r="O14" s="26">
        <v>0</v>
      </c>
      <c r="P14" s="26">
        <f>K14+L14+M14+N14+O14</f>
        <v>5835.18</v>
      </c>
      <c r="Q14" s="27">
        <f t="shared" si="0"/>
        <v>49164.82</v>
      </c>
    </row>
    <row r="15" spans="1:115" s="42" customFormat="1" ht="15.75" x14ac:dyDescent="0.25">
      <c r="A15" s="20">
        <v>9</v>
      </c>
      <c r="B15" s="35" t="s">
        <v>47</v>
      </c>
      <c r="C15" s="36" t="s">
        <v>48</v>
      </c>
      <c r="D15" s="33" t="s">
        <v>49</v>
      </c>
      <c r="E15" s="33"/>
      <c r="F15" s="37" t="s">
        <v>27</v>
      </c>
      <c r="G15" s="38" t="s">
        <v>23</v>
      </c>
      <c r="H15" s="39">
        <v>44264</v>
      </c>
      <c r="I15" s="39">
        <v>44448</v>
      </c>
      <c r="J15" s="40">
        <v>70000</v>
      </c>
      <c r="K15" s="40">
        <v>2009</v>
      </c>
      <c r="L15" s="40">
        <v>5368.45</v>
      </c>
      <c r="M15" s="40">
        <v>2128</v>
      </c>
      <c r="N15" s="40">
        <v>25</v>
      </c>
      <c r="O15" s="40">
        <v>0</v>
      </c>
      <c r="P15" s="40">
        <f t="shared" ref="P15:P38" si="1">+K15+L15+M15+N15+O15</f>
        <v>9530.4500000000007</v>
      </c>
      <c r="Q15" s="41">
        <f t="shared" si="0"/>
        <v>60469.55</v>
      </c>
    </row>
    <row r="16" spans="1:115" s="42" customFormat="1" ht="15.75" x14ac:dyDescent="0.25">
      <c r="A16" s="20">
        <v>10</v>
      </c>
      <c r="B16" s="35" t="s">
        <v>50</v>
      </c>
      <c r="C16" s="36" t="s">
        <v>51</v>
      </c>
      <c r="D16" s="22" t="s">
        <v>52</v>
      </c>
      <c r="E16" s="23"/>
      <c r="F16" s="37" t="s">
        <v>27</v>
      </c>
      <c r="G16" s="38" t="s">
        <v>23</v>
      </c>
      <c r="H16" s="39">
        <v>44287</v>
      </c>
      <c r="I16" s="39">
        <v>44470</v>
      </c>
      <c r="J16" s="40">
        <v>40000</v>
      </c>
      <c r="K16" s="40">
        <v>1148</v>
      </c>
      <c r="L16" s="40">
        <v>240.13</v>
      </c>
      <c r="M16" s="40">
        <v>1216</v>
      </c>
      <c r="N16" s="40">
        <v>25</v>
      </c>
      <c r="O16" s="40">
        <v>1350.12</v>
      </c>
      <c r="P16" s="40">
        <f>+K16+L16+M16+N16+O16</f>
        <v>3979.25</v>
      </c>
      <c r="Q16" s="41">
        <f>+J16-P16</f>
        <v>36020.75</v>
      </c>
    </row>
    <row r="17" spans="1:17 16384:16384" s="42" customFormat="1" ht="17.25" customHeight="1" x14ac:dyDescent="0.25">
      <c r="A17" s="31">
        <v>11</v>
      </c>
      <c r="B17" s="21" t="s">
        <v>53</v>
      </c>
      <c r="C17" s="36" t="s">
        <v>42</v>
      </c>
      <c r="D17" s="50" t="s">
        <v>43</v>
      </c>
      <c r="E17" s="51"/>
      <c r="F17" s="37" t="s">
        <v>22</v>
      </c>
      <c r="G17" s="38" t="s">
        <v>23</v>
      </c>
      <c r="H17" s="25">
        <v>44105</v>
      </c>
      <c r="I17" s="39">
        <v>44287</v>
      </c>
      <c r="J17" s="41">
        <v>45000</v>
      </c>
      <c r="K17" s="41">
        <v>1291.5</v>
      </c>
      <c r="L17" s="41">
        <v>1148.33</v>
      </c>
      <c r="M17" s="41">
        <v>1368</v>
      </c>
      <c r="N17" s="40">
        <v>25</v>
      </c>
      <c r="O17" s="40">
        <v>0</v>
      </c>
      <c r="P17" s="40">
        <f t="shared" ref="P17" si="2">+K17+L17+M17+N17+O17</f>
        <v>3832.83</v>
      </c>
      <c r="Q17" s="41">
        <f t="shared" si="0"/>
        <v>41167.17</v>
      </c>
      <c r="XFD17" s="57"/>
    </row>
    <row r="18" spans="1:17 16384:16384" s="42" customFormat="1" ht="17.25" customHeight="1" x14ac:dyDescent="0.25">
      <c r="A18" s="20">
        <v>12</v>
      </c>
      <c r="B18" s="21" t="s">
        <v>54</v>
      </c>
      <c r="C18" s="36" t="s">
        <v>55</v>
      </c>
      <c r="D18" s="58" t="s">
        <v>56</v>
      </c>
      <c r="E18" s="58"/>
      <c r="F18" s="37" t="s">
        <v>27</v>
      </c>
      <c r="G18" s="38" t="s">
        <v>23</v>
      </c>
      <c r="H18" s="25">
        <v>44317</v>
      </c>
      <c r="I18" s="39">
        <v>44501</v>
      </c>
      <c r="J18" s="40">
        <v>45000</v>
      </c>
      <c r="K18" s="40">
        <v>1291.5</v>
      </c>
      <c r="L18" s="40">
        <v>1148.33</v>
      </c>
      <c r="M18" s="40">
        <v>1368</v>
      </c>
      <c r="N18" s="40">
        <v>25</v>
      </c>
      <c r="O18" s="40">
        <v>0</v>
      </c>
      <c r="P18" s="40">
        <f>+K18+L18+M18+N18</f>
        <v>3832.83</v>
      </c>
      <c r="Q18" s="41">
        <f>+J18-P18</f>
        <v>41167.17</v>
      </c>
      <c r="XFD18" s="57">
        <f>SUM(J18:XFC18)</f>
        <v>93832.83</v>
      </c>
    </row>
    <row r="19" spans="1:17 16384:16384" s="42" customFormat="1" ht="16.5" customHeight="1" x14ac:dyDescent="0.25">
      <c r="A19" s="20">
        <v>13</v>
      </c>
      <c r="B19" s="35" t="s">
        <v>57</v>
      </c>
      <c r="C19" s="36" t="s">
        <v>58</v>
      </c>
      <c r="D19" s="50" t="s">
        <v>43</v>
      </c>
      <c r="E19" s="51"/>
      <c r="F19" s="37" t="s">
        <v>27</v>
      </c>
      <c r="G19" s="38" t="s">
        <v>23</v>
      </c>
      <c r="H19" s="25">
        <v>44317</v>
      </c>
      <c r="I19" s="39">
        <v>44501</v>
      </c>
      <c r="J19" s="40">
        <v>80000</v>
      </c>
      <c r="K19" s="40">
        <v>2296</v>
      </c>
      <c r="L19" s="40">
        <v>7400.94</v>
      </c>
      <c r="M19" s="40">
        <v>2432</v>
      </c>
      <c r="N19" s="40">
        <v>25</v>
      </c>
      <c r="O19" s="40">
        <v>0</v>
      </c>
      <c r="P19" s="40">
        <f>+K19+L19+M19+N19</f>
        <v>12153.939999999999</v>
      </c>
      <c r="Q19" s="41">
        <f>+J19-P19</f>
        <v>67846.06</v>
      </c>
    </row>
    <row r="20" spans="1:17 16384:16384" s="42" customFormat="1" ht="16.5" customHeight="1" x14ac:dyDescent="0.25">
      <c r="A20" s="31">
        <v>14</v>
      </c>
      <c r="B20" s="35" t="s">
        <v>59</v>
      </c>
      <c r="C20" s="36" t="s">
        <v>42</v>
      </c>
      <c r="D20" s="50" t="s">
        <v>43</v>
      </c>
      <c r="E20" s="51"/>
      <c r="F20" s="37" t="s">
        <v>22</v>
      </c>
      <c r="G20" s="38" t="s">
        <v>23</v>
      </c>
      <c r="H20" s="25">
        <v>44501</v>
      </c>
      <c r="I20" s="39">
        <v>44317</v>
      </c>
      <c r="J20" s="40">
        <v>50000</v>
      </c>
      <c r="K20" s="40">
        <v>1435</v>
      </c>
      <c r="L20" s="40">
        <v>1854</v>
      </c>
      <c r="M20" s="40">
        <v>1520</v>
      </c>
      <c r="N20" s="40">
        <v>25</v>
      </c>
      <c r="O20" s="40">
        <v>0</v>
      </c>
      <c r="P20" s="40">
        <f>SUM(K20:O20)</f>
        <v>4834</v>
      </c>
      <c r="Q20" s="41">
        <f>+J20-P20</f>
        <v>45166</v>
      </c>
    </row>
    <row r="21" spans="1:17 16384:16384" s="64" customFormat="1" ht="15.75" x14ac:dyDescent="0.25">
      <c r="A21" s="20">
        <v>15</v>
      </c>
      <c r="B21" s="59" t="s">
        <v>60</v>
      </c>
      <c r="C21" s="60" t="s">
        <v>61</v>
      </c>
      <c r="D21" s="58" t="s">
        <v>56</v>
      </c>
      <c r="E21" s="58"/>
      <c r="F21" s="61" t="s">
        <v>27</v>
      </c>
      <c r="G21" s="62" t="s">
        <v>23</v>
      </c>
      <c r="H21" s="63">
        <v>44264</v>
      </c>
      <c r="I21" s="63" t="s">
        <v>62</v>
      </c>
      <c r="J21" s="41">
        <v>85000</v>
      </c>
      <c r="K21" s="41">
        <v>2439.5</v>
      </c>
      <c r="L21" s="41">
        <v>8577.06</v>
      </c>
      <c r="M21" s="41">
        <v>2584</v>
      </c>
      <c r="N21" s="40">
        <v>25</v>
      </c>
      <c r="O21" s="40">
        <v>0</v>
      </c>
      <c r="P21" s="40">
        <f t="shared" si="1"/>
        <v>13625.56</v>
      </c>
      <c r="Q21" s="41">
        <f t="shared" si="0"/>
        <v>71374.44</v>
      </c>
    </row>
    <row r="22" spans="1:17 16384:16384" s="64" customFormat="1" ht="15.75" x14ac:dyDescent="0.25">
      <c r="A22" s="20">
        <v>16</v>
      </c>
      <c r="B22" s="59" t="s">
        <v>63</v>
      </c>
      <c r="C22" s="60" t="s">
        <v>64</v>
      </c>
      <c r="D22" s="22" t="s">
        <v>65</v>
      </c>
      <c r="E22" s="23"/>
      <c r="F22" s="61" t="s">
        <v>22</v>
      </c>
      <c r="G22" s="62" t="s">
        <v>23</v>
      </c>
      <c r="H22" s="63">
        <v>44264</v>
      </c>
      <c r="I22" s="63">
        <v>44448</v>
      </c>
      <c r="J22" s="41">
        <v>70000</v>
      </c>
      <c r="K22" s="41">
        <v>2009</v>
      </c>
      <c r="L22" s="41">
        <v>5368.45</v>
      </c>
      <c r="M22" s="41">
        <v>2128</v>
      </c>
      <c r="N22" s="40">
        <v>25</v>
      </c>
      <c r="O22" s="40">
        <v>0</v>
      </c>
      <c r="P22" s="40">
        <f t="shared" si="1"/>
        <v>9530.4500000000007</v>
      </c>
      <c r="Q22" s="41">
        <f t="shared" si="0"/>
        <v>60469.55</v>
      </c>
    </row>
    <row r="23" spans="1:17 16384:16384" s="64" customFormat="1" ht="17.25" customHeight="1" x14ac:dyDescent="0.25">
      <c r="A23" s="31">
        <v>17</v>
      </c>
      <c r="B23" s="59" t="s">
        <v>66</v>
      </c>
      <c r="C23" s="60" t="s">
        <v>67</v>
      </c>
      <c r="D23" s="22" t="s">
        <v>68</v>
      </c>
      <c r="E23" s="23"/>
      <c r="F23" s="61" t="s">
        <v>22</v>
      </c>
      <c r="G23" s="62" t="s">
        <v>23</v>
      </c>
      <c r="H23" s="63">
        <v>44264</v>
      </c>
      <c r="I23" s="63">
        <v>44448</v>
      </c>
      <c r="J23" s="41">
        <v>70000</v>
      </c>
      <c r="K23" s="41">
        <v>2009</v>
      </c>
      <c r="L23" s="41">
        <v>5368.45</v>
      </c>
      <c r="M23" s="41">
        <v>2128</v>
      </c>
      <c r="N23" s="40">
        <v>25</v>
      </c>
      <c r="O23" s="40">
        <v>0</v>
      </c>
      <c r="P23" s="40">
        <f>+K23+L23+M23+N23</f>
        <v>9530.4500000000007</v>
      </c>
      <c r="Q23" s="41">
        <f>+J23-P23</f>
        <v>60469.55</v>
      </c>
    </row>
    <row r="24" spans="1:17 16384:16384" s="42" customFormat="1" ht="15.75" x14ac:dyDescent="0.25">
      <c r="A24" s="20">
        <v>18</v>
      </c>
      <c r="B24" s="35" t="s">
        <v>69</v>
      </c>
      <c r="C24" s="65" t="s">
        <v>70</v>
      </c>
      <c r="D24" s="33" t="s">
        <v>26</v>
      </c>
      <c r="E24" s="33"/>
      <c r="F24" s="37" t="s">
        <v>22</v>
      </c>
      <c r="G24" s="38" t="s">
        <v>23</v>
      </c>
      <c r="H24" s="39">
        <v>44264</v>
      </c>
      <c r="I24" s="39">
        <v>44448</v>
      </c>
      <c r="J24" s="40">
        <v>75000</v>
      </c>
      <c r="K24" s="40">
        <v>2152.5</v>
      </c>
      <c r="L24" s="40">
        <v>6309.35</v>
      </c>
      <c r="M24" s="40">
        <v>2280</v>
      </c>
      <c r="N24" s="40">
        <v>25</v>
      </c>
      <c r="O24" s="40">
        <v>0</v>
      </c>
      <c r="P24" s="40">
        <f>+K24+L24+M24+N24+O24</f>
        <v>10766.85</v>
      </c>
      <c r="Q24" s="40">
        <f>+J24-P24</f>
        <v>64233.15</v>
      </c>
    </row>
    <row r="25" spans="1:17 16384:16384" s="64" customFormat="1" ht="15.75" x14ac:dyDescent="0.25">
      <c r="A25" s="20">
        <v>19</v>
      </c>
      <c r="B25" s="59" t="s">
        <v>71</v>
      </c>
      <c r="C25" s="60" t="s">
        <v>72</v>
      </c>
      <c r="D25" s="22" t="s">
        <v>73</v>
      </c>
      <c r="E25" s="23"/>
      <c r="F25" s="61" t="s">
        <v>22</v>
      </c>
      <c r="G25" s="62" t="s">
        <v>23</v>
      </c>
      <c r="H25" s="63">
        <v>44264</v>
      </c>
      <c r="I25" s="63">
        <v>44448</v>
      </c>
      <c r="J25" s="41">
        <v>70000</v>
      </c>
      <c r="K25" s="41">
        <v>2009</v>
      </c>
      <c r="L25" s="41">
        <v>5368.45</v>
      </c>
      <c r="M25" s="41">
        <v>2128</v>
      </c>
      <c r="N25" s="41">
        <v>25</v>
      </c>
      <c r="O25" s="41">
        <v>0</v>
      </c>
      <c r="P25" s="41">
        <f t="shared" si="1"/>
        <v>9530.4500000000007</v>
      </c>
      <c r="Q25" s="41">
        <f t="shared" si="0"/>
        <v>60469.55</v>
      </c>
    </row>
    <row r="26" spans="1:17 16384:16384" s="64" customFormat="1" ht="15.75" x14ac:dyDescent="0.25">
      <c r="A26" s="31">
        <v>20</v>
      </c>
      <c r="B26" s="59" t="s">
        <v>74</v>
      </c>
      <c r="C26" s="60" t="s">
        <v>75</v>
      </c>
      <c r="D26" s="22" t="s">
        <v>76</v>
      </c>
      <c r="E26" s="23"/>
      <c r="F26" s="61" t="s">
        <v>22</v>
      </c>
      <c r="G26" s="62" t="s">
        <v>23</v>
      </c>
      <c r="H26" s="63">
        <v>44264</v>
      </c>
      <c r="I26" s="63">
        <v>44448</v>
      </c>
      <c r="J26" s="41">
        <v>85000</v>
      </c>
      <c r="K26" s="41">
        <v>2439.5</v>
      </c>
      <c r="L26" s="41">
        <v>8577.06</v>
      </c>
      <c r="M26" s="41">
        <v>2584</v>
      </c>
      <c r="N26" s="41">
        <v>25</v>
      </c>
      <c r="O26" s="41">
        <v>0</v>
      </c>
      <c r="P26" s="41">
        <f t="shared" si="1"/>
        <v>13625.56</v>
      </c>
      <c r="Q26" s="41">
        <f t="shared" si="0"/>
        <v>71374.44</v>
      </c>
    </row>
    <row r="27" spans="1:17 16384:16384" s="64" customFormat="1" ht="15.75" x14ac:dyDescent="0.25">
      <c r="A27" s="20">
        <v>21</v>
      </c>
      <c r="B27" s="59" t="s">
        <v>77</v>
      </c>
      <c r="C27" s="60" t="s">
        <v>45</v>
      </c>
      <c r="D27" s="22" t="s">
        <v>78</v>
      </c>
      <c r="E27" s="23"/>
      <c r="F27" s="61" t="s">
        <v>22</v>
      </c>
      <c r="G27" s="62" t="s">
        <v>23</v>
      </c>
      <c r="H27" s="63">
        <v>44264</v>
      </c>
      <c r="I27" s="63">
        <v>44448</v>
      </c>
      <c r="J27" s="41">
        <v>55000</v>
      </c>
      <c r="K27" s="41">
        <v>1578.5</v>
      </c>
      <c r="L27" s="41">
        <v>2559.6799999999998</v>
      </c>
      <c r="M27" s="41">
        <v>1672</v>
      </c>
      <c r="N27" s="40">
        <v>25</v>
      </c>
      <c r="O27" s="40">
        <v>0</v>
      </c>
      <c r="P27" s="40">
        <f t="shared" si="1"/>
        <v>5835.18</v>
      </c>
      <c r="Q27" s="41">
        <f t="shared" si="0"/>
        <v>49164.82</v>
      </c>
    </row>
    <row r="28" spans="1:17 16384:16384" s="64" customFormat="1" ht="15.75" x14ac:dyDescent="0.25">
      <c r="A28" s="20">
        <v>22</v>
      </c>
      <c r="B28" s="59" t="s">
        <v>79</v>
      </c>
      <c r="C28" s="60" t="s">
        <v>80</v>
      </c>
      <c r="D28" s="22" t="s">
        <v>52</v>
      </c>
      <c r="E28" s="23"/>
      <c r="F28" s="61" t="s">
        <v>27</v>
      </c>
      <c r="G28" s="62" t="s">
        <v>23</v>
      </c>
      <c r="H28" s="63">
        <v>44264</v>
      </c>
      <c r="I28" s="63">
        <v>44448</v>
      </c>
      <c r="J28" s="41">
        <v>35000</v>
      </c>
      <c r="K28" s="41">
        <v>1004.5</v>
      </c>
      <c r="L28" s="41">
        <v>0</v>
      </c>
      <c r="M28" s="41">
        <v>1064</v>
      </c>
      <c r="N28" s="40">
        <v>25</v>
      </c>
      <c r="O28" s="40">
        <v>0</v>
      </c>
      <c r="P28" s="40">
        <f t="shared" si="1"/>
        <v>2093.5</v>
      </c>
      <c r="Q28" s="41">
        <f t="shared" si="0"/>
        <v>32906.5</v>
      </c>
    </row>
    <row r="29" spans="1:17 16384:16384" s="64" customFormat="1" ht="15.75" x14ac:dyDescent="0.25">
      <c r="A29" s="31">
        <v>23</v>
      </c>
      <c r="B29" s="59" t="s">
        <v>81</v>
      </c>
      <c r="C29" s="60" t="s">
        <v>20</v>
      </c>
      <c r="D29" s="22" t="s">
        <v>21</v>
      </c>
      <c r="E29" s="23"/>
      <c r="F29" s="61" t="s">
        <v>22</v>
      </c>
      <c r="G29" s="62" t="s">
        <v>23</v>
      </c>
      <c r="H29" s="63">
        <v>44264</v>
      </c>
      <c r="I29" s="63">
        <v>44448</v>
      </c>
      <c r="J29" s="41">
        <v>45000</v>
      </c>
      <c r="K29" s="41">
        <v>1291.5</v>
      </c>
      <c r="L29" s="41">
        <v>1148.33</v>
      </c>
      <c r="M29" s="41">
        <v>1368</v>
      </c>
      <c r="N29" s="40">
        <v>25</v>
      </c>
      <c r="O29" s="40">
        <v>0</v>
      </c>
      <c r="P29" s="40">
        <f t="shared" si="1"/>
        <v>3832.83</v>
      </c>
      <c r="Q29" s="41">
        <f t="shared" si="0"/>
        <v>41167.17</v>
      </c>
    </row>
    <row r="30" spans="1:17 16384:16384" s="64" customFormat="1" ht="15.75" x14ac:dyDescent="0.25">
      <c r="A30" s="20">
        <v>24</v>
      </c>
      <c r="B30" s="59" t="s">
        <v>82</v>
      </c>
      <c r="C30" s="60" t="s">
        <v>83</v>
      </c>
      <c r="D30" s="22" t="s">
        <v>26</v>
      </c>
      <c r="E30" s="23"/>
      <c r="F30" s="61" t="s">
        <v>22</v>
      </c>
      <c r="G30" s="62" t="s">
        <v>23</v>
      </c>
      <c r="H30" s="63">
        <v>44264</v>
      </c>
      <c r="I30" s="63">
        <v>44448</v>
      </c>
      <c r="J30" s="41">
        <v>55000</v>
      </c>
      <c r="K30" s="41">
        <v>1578.5</v>
      </c>
      <c r="L30" s="41">
        <v>2559.6799999999998</v>
      </c>
      <c r="M30" s="41">
        <v>1672</v>
      </c>
      <c r="N30" s="40">
        <v>25</v>
      </c>
      <c r="O30" s="40">
        <v>0</v>
      </c>
      <c r="P30" s="40">
        <f t="shared" si="1"/>
        <v>5835.18</v>
      </c>
      <c r="Q30" s="41">
        <f t="shared" si="0"/>
        <v>49164.82</v>
      </c>
    </row>
    <row r="31" spans="1:17 16384:16384" s="64" customFormat="1" ht="17.25" customHeight="1" x14ac:dyDescent="0.25">
      <c r="A31" s="20">
        <v>25</v>
      </c>
      <c r="B31" s="59" t="s">
        <v>84</v>
      </c>
      <c r="C31" s="60" t="s">
        <v>85</v>
      </c>
      <c r="D31" s="66" t="s">
        <v>86</v>
      </c>
      <c r="E31" s="67"/>
      <c r="F31" s="61" t="s">
        <v>27</v>
      </c>
      <c r="G31" s="62" t="s">
        <v>23</v>
      </c>
      <c r="H31" s="63">
        <v>44264</v>
      </c>
      <c r="I31" s="63">
        <v>44448</v>
      </c>
      <c r="J31" s="41">
        <v>65000</v>
      </c>
      <c r="K31" s="41">
        <v>1865.5</v>
      </c>
      <c r="L31" s="41">
        <v>4427.55</v>
      </c>
      <c r="M31" s="41">
        <v>1976</v>
      </c>
      <c r="N31" s="40">
        <v>25</v>
      </c>
      <c r="O31" s="40">
        <v>0</v>
      </c>
      <c r="P31" s="40">
        <f t="shared" si="1"/>
        <v>8294.0499999999993</v>
      </c>
      <c r="Q31" s="41">
        <f t="shared" si="0"/>
        <v>56705.95</v>
      </c>
    </row>
    <row r="32" spans="1:17 16384:16384" s="64" customFormat="1" ht="17.25" customHeight="1" x14ac:dyDescent="0.25">
      <c r="A32" s="31">
        <v>26</v>
      </c>
      <c r="B32" s="59" t="s">
        <v>87</v>
      </c>
      <c r="C32" s="60" t="s">
        <v>25</v>
      </c>
      <c r="D32" s="66" t="s">
        <v>88</v>
      </c>
      <c r="E32" s="67"/>
      <c r="F32" s="61" t="s">
        <v>27</v>
      </c>
      <c r="G32" s="62" t="s">
        <v>23</v>
      </c>
      <c r="H32" s="63">
        <v>44136</v>
      </c>
      <c r="I32" s="63">
        <v>44317</v>
      </c>
      <c r="J32" s="41">
        <v>28000</v>
      </c>
      <c r="K32" s="41">
        <v>803.6</v>
      </c>
      <c r="L32" s="41">
        <v>0</v>
      </c>
      <c r="M32" s="41">
        <v>851.2</v>
      </c>
      <c r="N32" s="40">
        <v>25</v>
      </c>
      <c r="O32" s="40">
        <v>0</v>
      </c>
      <c r="P32" s="40">
        <f t="shared" si="1"/>
        <v>1679.8000000000002</v>
      </c>
      <c r="Q32" s="41">
        <f t="shared" si="0"/>
        <v>26320.2</v>
      </c>
    </row>
    <row r="33" spans="1:17" s="42" customFormat="1" ht="15.75" x14ac:dyDescent="0.25">
      <c r="A33" s="20">
        <v>27</v>
      </c>
      <c r="B33" s="21" t="s">
        <v>89</v>
      </c>
      <c r="C33" s="36" t="s">
        <v>20</v>
      </c>
      <c r="D33" s="33" t="s">
        <v>30</v>
      </c>
      <c r="E33" s="33"/>
      <c r="F33" s="37" t="s">
        <v>27</v>
      </c>
      <c r="G33" s="38" t="s">
        <v>23</v>
      </c>
      <c r="H33" s="39">
        <v>44136</v>
      </c>
      <c r="I33" s="39">
        <v>44317</v>
      </c>
      <c r="J33" s="41">
        <v>55000</v>
      </c>
      <c r="K33" s="41">
        <v>1578.5</v>
      </c>
      <c r="L33" s="41">
        <v>2559.6799999999998</v>
      </c>
      <c r="M33" s="41">
        <v>1672</v>
      </c>
      <c r="N33" s="41">
        <v>25</v>
      </c>
      <c r="O33" s="41">
        <v>0</v>
      </c>
      <c r="P33" s="40">
        <f t="shared" si="1"/>
        <v>5835.18</v>
      </c>
      <c r="Q33" s="41">
        <f t="shared" si="0"/>
        <v>49164.82</v>
      </c>
    </row>
    <row r="34" spans="1:17" s="42" customFormat="1" ht="15.75" x14ac:dyDescent="0.25">
      <c r="A34" s="20">
        <v>28</v>
      </c>
      <c r="B34" s="21" t="s">
        <v>90</v>
      </c>
      <c r="C34" s="36" t="s">
        <v>45</v>
      </c>
      <c r="D34" s="50" t="s">
        <v>46</v>
      </c>
      <c r="E34" s="51"/>
      <c r="F34" s="37" t="s">
        <v>27</v>
      </c>
      <c r="G34" s="38" t="s">
        <v>23</v>
      </c>
      <c r="H34" s="39">
        <v>44501</v>
      </c>
      <c r="I34" s="39">
        <v>44682</v>
      </c>
      <c r="J34" s="41">
        <v>54000</v>
      </c>
      <c r="K34" s="41">
        <v>1549.8</v>
      </c>
      <c r="L34" s="41">
        <v>2418.54</v>
      </c>
      <c r="M34" s="41">
        <v>1641.6</v>
      </c>
      <c r="N34" s="41">
        <v>25</v>
      </c>
      <c r="O34" s="41">
        <v>0</v>
      </c>
      <c r="P34" s="40">
        <f t="shared" si="1"/>
        <v>5634.9400000000005</v>
      </c>
      <c r="Q34" s="41">
        <f t="shared" si="0"/>
        <v>48365.06</v>
      </c>
    </row>
    <row r="35" spans="1:17" s="42" customFormat="1" ht="17.25" customHeight="1" x14ac:dyDescent="0.25">
      <c r="A35" s="31">
        <v>29</v>
      </c>
      <c r="B35" s="21" t="s">
        <v>91</v>
      </c>
      <c r="C35" s="36" t="s">
        <v>45</v>
      </c>
      <c r="D35" s="50" t="s">
        <v>46</v>
      </c>
      <c r="E35" s="51"/>
      <c r="F35" s="37" t="s">
        <v>27</v>
      </c>
      <c r="G35" s="38" t="s">
        <v>23</v>
      </c>
      <c r="H35" s="39">
        <v>44287</v>
      </c>
      <c r="I35" s="39">
        <v>44470</v>
      </c>
      <c r="J35" s="41">
        <v>45000</v>
      </c>
      <c r="K35" s="41">
        <v>1291.5</v>
      </c>
      <c r="L35" s="41">
        <v>1148.33</v>
      </c>
      <c r="M35" s="41">
        <v>1368</v>
      </c>
      <c r="N35" s="41">
        <v>25</v>
      </c>
      <c r="O35" s="41">
        <v>0</v>
      </c>
      <c r="P35" s="40">
        <f t="shared" si="1"/>
        <v>3832.83</v>
      </c>
      <c r="Q35" s="41">
        <f t="shared" si="0"/>
        <v>41167.17</v>
      </c>
    </row>
    <row r="36" spans="1:17" s="42" customFormat="1" ht="17.25" customHeight="1" x14ac:dyDescent="0.25">
      <c r="A36" s="20">
        <v>30</v>
      </c>
      <c r="B36" s="21" t="s">
        <v>92</v>
      </c>
      <c r="C36" s="36" t="s">
        <v>93</v>
      </c>
      <c r="D36" s="50" t="s">
        <v>43</v>
      </c>
      <c r="E36" s="51"/>
      <c r="F36" s="37" t="s">
        <v>27</v>
      </c>
      <c r="G36" s="38" t="s">
        <v>23</v>
      </c>
      <c r="H36" s="39">
        <v>44287</v>
      </c>
      <c r="I36" s="39">
        <v>44470</v>
      </c>
      <c r="J36" s="41">
        <v>40000</v>
      </c>
      <c r="K36" s="41">
        <v>1148</v>
      </c>
      <c r="L36" s="41">
        <v>442.65</v>
      </c>
      <c r="M36" s="41">
        <v>1216</v>
      </c>
      <c r="N36" s="41">
        <v>25</v>
      </c>
      <c r="O36" s="41">
        <v>0</v>
      </c>
      <c r="P36" s="40">
        <f>SUM(K36:O36)</f>
        <v>2831.65</v>
      </c>
      <c r="Q36" s="41">
        <f t="shared" si="0"/>
        <v>37168.35</v>
      </c>
    </row>
    <row r="37" spans="1:17" s="42" customFormat="1" ht="17.25" customHeight="1" x14ac:dyDescent="0.25">
      <c r="A37" s="20">
        <v>31</v>
      </c>
      <c r="B37" s="21" t="s">
        <v>94</v>
      </c>
      <c r="C37" s="36" t="s">
        <v>95</v>
      </c>
      <c r="D37" s="50" t="s">
        <v>96</v>
      </c>
      <c r="E37" s="51"/>
      <c r="F37" s="37" t="s">
        <v>27</v>
      </c>
      <c r="G37" s="38" t="s">
        <v>23</v>
      </c>
      <c r="H37" s="39">
        <v>44256</v>
      </c>
      <c r="I37" s="39">
        <v>44440</v>
      </c>
      <c r="J37" s="41">
        <v>60000</v>
      </c>
      <c r="K37" s="41">
        <v>1722</v>
      </c>
      <c r="L37" s="41">
        <v>3486.65</v>
      </c>
      <c r="M37" s="41">
        <v>1824</v>
      </c>
      <c r="N37" s="41">
        <v>25</v>
      </c>
      <c r="O37" s="41">
        <v>0</v>
      </c>
      <c r="P37" s="40">
        <f t="shared" si="1"/>
        <v>7057.65</v>
      </c>
      <c r="Q37" s="41">
        <f t="shared" si="0"/>
        <v>52942.35</v>
      </c>
    </row>
    <row r="38" spans="1:17" s="42" customFormat="1" ht="16.5" customHeight="1" x14ac:dyDescent="0.25">
      <c r="A38" s="31">
        <v>32</v>
      </c>
      <c r="B38" s="35" t="s">
        <v>97</v>
      </c>
      <c r="C38" s="36" t="s">
        <v>98</v>
      </c>
      <c r="D38" s="33" t="s">
        <v>49</v>
      </c>
      <c r="E38" s="33"/>
      <c r="F38" s="37" t="s">
        <v>22</v>
      </c>
      <c r="G38" s="38" t="s">
        <v>23</v>
      </c>
      <c r="H38" s="39">
        <v>44378</v>
      </c>
      <c r="I38" s="39">
        <v>44562</v>
      </c>
      <c r="J38" s="40">
        <v>40000</v>
      </c>
      <c r="K38" s="41">
        <v>1148</v>
      </c>
      <c r="L38" s="41">
        <v>442.65</v>
      </c>
      <c r="M38" s="41">
        <v>1216</v>
      </c>
      <c r="N38" s="41">
        <v>25</v>
      </c>
      <c r="O38" s="41">
        <v>0</v>
      </c>
      <c r="P38" s="40">
        <f t="shared" si="1"/>
        <v>2831.65</v>
      </c>
      <c r="Q38" s="41">
        <f t="shared" si="0"/>
        <v>37168.35</v>
      </c>
    </row>
    <row r="39" spans="1:17" s="42" customFormat="1" ht="18" customHeight="1" x14ac:dyDescent="0.25">
      <c r="A39" s="20">
        <v>33</v>
      </c>
      <c r="B39" s="35" t="s">
        <v>99</v>
      </c>
      <c r="C39" s="36" t="s">
        <v>100</v>
      </c>
      <c r="D39" s="58" t="s">
        <v>56</v>
      </c>
      <c r="E39" s="58"/>
      <c r="F39" s="37" t="s">
        <v>27</v>
      </c>
      <c r="G39" s="38" t="s">
        <v>23</v>
      </c>
      <c r="H39" s="39">
        <v>44298</v>
      </c>
      <c r="I39" s="39">
        <v>44512</v>
      </c>
      <c r="J39" s="40">
        <v>35000</v>
      </c>
      <c r="K39" s="41">
        <v>1004.5</v>
      </c>
      <c r="L39" s="41">
        <v>0</v>
      </c>
      <c r="M39" s="41">
        <v>1064</v>
      </c>
      <c r="N39" s="41">
        <v>25</v>
      </c>
      <c r="O39" s="41">
        <v>0</v>
      </c>
      <c r="P39" s="40">
        <f>+K39+L39+M39+N39</f>
        <v>2093.5</v>
      </c>
      <c r="Q39" s="41">
        <f t="shared" si="0"/>
        <v>32906.5</v>
      </c>
    </row>
    <row r="40" spans="1:17" ht="15.75" thickBot="1" x14ac:dyDescent="0.3">
      <c r="A40" s="68" t="s">
        <v>101</v>
      </c>
      <c r="B40" s="69"/>
      <c r="C40" s="69"/>
      <c r="D40" s="69"/>
      <c r="E40" s="69"/>
      <c r="F40" s="69"/>
      <c r="G40" s="69"/>
      <c r="H40" s="69"/>
      <c r="I40" s="70"/>
      <c r="J40" s="71">
        <f t="shared" ref="J40:Q40" si="3">SUM(J7:J39)</f>
        <v>1820000</v>
      </c>
      <c r="K40" s="72">
        <f t="shared" si="3"/>
        <v>52234</v>
      </c>
      <c r="L40" s="71">
        <f t="shared" si="3"/>
        <v>98503.749999999956</v>
      </c>
      <c r="M40" s="72">
        <f t="shared" si="3"/>
        <v>55327.999999999993</v>
      </c>
      <c r="N40" s="72">
        <f t="shared" si="3"/>
        <v>825</v>
      </c>
      <c r="O40" s="72">
        <f t="shared" si="3"/>
        <v>1350.12</v>
      </c>
      <c r="P40" s="72">
        <f t="shared" si="3"/>
        <v>208240.86999999991</v>
      </c>
      <c r="Q40" s="72">
        <f t="shared" si="3"/>
        <v>1611759.1300000004</v>
      </c>
    </row>
    <row r="41" spans="1:17" hidden="1" x14ac:dyDescent="0.25"/>
    <row r="43" spans="1:17" ht="55.5" customHeight="1" x14ac:dyDescent="0.25">
      <c r="C43" s="73" t="s">
        <v>102</v>
      </c>
      <c r="J43" s="74"/>
    </row>
    <row r="44" spans="1:17" ht="15.6" customHeight="1" x14ac:dyDescent="0.25">
      <c r="E44" s="75" t="s">
        <v>103</v>
      </c>
      <c r="F44" s="75"/>
      <c r="G44" s="75"/>
      <c r="H44" s="75"/>
      <c r="I44" s="75"/>
      <c r="J44" s="74"/>
      <c r="P44" s="76"/>
    </row>
    <row r="45" spans="1:17" ht="51.6" customHeight="1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7" ht="15.75" thickBot="1" x14ac:dyDescent="0.3">
      <c r="E46" s="77"/>
      <c r="F46" s="77"/>
      <c r="G46" s="77"/>
      <c r="H46" s="77"/>
      <c r="I46" s="77"/>
      <c r="J46" s="78"/>
    </row>
    <row r="47" spans="1:17" x14ac:dyDescent="0.25">
      <c r="E47" s="79" t="s">
        <v>104</v>
      </c>
      <c r="F47" s="79"/>
      <c r="G47" s="79"/>
      <c r="H47" s="79"/>
      <c r="I47" s="79"/>
      <c r="J47" s="78"/>
    </row>
    <row r="48" spans="1:17" x14ac:dyDescent="0.25">
      <c r="E48" s="80"/>
      <c r="F48" s="80"/>
      <c r="G48" s="80"/>
      <c r="H48" s="80"/>
      <c r="I48" s="80"/>
    </row>
    <row r="49" spans="1:17" x14ac:dyDescent="0.25">
      <c r="E49" s="80" t="s">
        <v>105</v>
      </c>
      <c r="F49" s="80"/>
      <c r="G49" s="80"/>
      <c r="H49" s="80"/>
      <c r="I49" s="80"/>
    </row>
    <row r="50" spans="1:17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x14ac:dyDescent="0.25">
      <c r="H51" s="81"/>
      <c r="I51" s="81"/>
      <c r="J51" s="82"/>
      <c r="K51" s="82"/>
      <c r="L51" s="82"/>
      <c r="M51" s="82"/>
      <c r="N51" s="82"/>
      <c r="O51" s="82"/>
      <c r="P51" s="82"/>
      <c r="Q51" s="82"/>
    </row>
    <row r="52" spans="1:17" x14ac:dyDescent="0.25">
      <c r="E52" s="80"/>
      <c r="F52" s="80"/>
      <c r="G52" s="80"/>
      <c r="H52" s="80"/>
      <c r="I52" s="80"/>
      <c r="J52" s="83"/>
    </row>
    <row r="53" spans="1:17" x14ac:dyDescent="0.2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pans="1:17" x14ac:dyDescent="0.2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pans="1:17" x14ac:dyDescent="0.25">
      <c r="C55" s="84"/>
      <c r="H55" s="75"/>
      <c r="I55" s="75"/>
      <c r="J55" s="75"/>
      <c r="K55" s="75"/>
    </row>
    <row r="56" spans="1:17" x14ac:dyDescent="0.25">
      <c r="C56" s="84"/>
    </row>
    <row r="57" spans="1:17" x14ac:dyDescent="0.25">
      <c r="C57" s="74"/>
    </row>
    <row r="58" spans="1:17" x14ac:dyDescent="0.25">
      <c r="C58" s="74"/>
    </row>
    <row r="59" spans="1:17" x14ac:dyDescent="0.25">
      <c r="B59" t="s">
        <v>106</v>
      </c>
      <c r="C59" s="74"/>
    </row>
    <row r="60" spans="1:17" x14ac:dyDescent="0.25">
      <c r="C60" s="74"/>
    </row>
    <row r="61" spans="1:17" x14ac:dyDescent="0.25">
      <c r="C61" s="74"/>
    </row>
    <row r="62" spans="1:17" x14ac:dyDescent="0.25">
      <c r="C62" s="74"/>
    </row>
  </sheetData>
  <mergeCells count="47">
    <mergeCell ref="E49:I49"/>
    <mergeCell ref="E52:I52"/>
    <mergeCell ref="A53:Q53"/>
    <mergeCell ref="A54:Q54"/>
    <mergeCell ref="H55:K55"/>
    <mergeCell ref="D39:E39"/>
    <mergeCell ref="A40:I40"/>
    <mergeCell ref="E44:I44"/>
    <mergeCell ref="B45:L45"/>
    <mergeCell ref="E46:I46"/>
    <mergeCell ref="E47:I48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7:E7"/>
    <mergeCell ref="D8:E8"/>
    <mergeCell ref="D9:E9"/>
    <mergeCell ref="D11:E11"/>
    <mergeCell ref="D13:E13"/>
    <mergeCell ref="D14:E14"/>
    <mergeCell ref="C1:M1"/>
    <mergeCell ref="C2:M2"/>
    <mergeCell ref="C3:M3"/>
    <mergeCell ref="C4:M4"/>
    <mergeCell ref="C5:M5"/>
    <mergeCell ref="D6:E6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CONTRATADOS DICIEMBRE 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2022-01-11T14:45:11Z</dcterms:created>
  <dcterms:modified xsi:type="dcterms:W3CDTF">2022-01-11T14:45:30Z</dcterms:modified>
</cp:coreProperties>
</file>