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Ferbrero 2022\"/>
    </mc:Choice>
  </mc:AlternateContent>
  <bookViews>
    <workbookView xWindow="0" yWindow="0" windowWidth="20490" windowHeight="9045"/>
  </bookViews>
  <sheets>
    <sheet name="CONTRATADOS FEBRERO  2022" sheetId="1" r:id="rId1"/>
  </sheets>
  <definedNames>
    <definedName name="_xlnm.Print_Area" localSheetId="0">'CONTRATADOS FEBRERO  2022'!$A$1:$Q$44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Q25" i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Q35" i="1" l="1"/>
  <c r="XFD16" i="1"/>
  <c r="P35" i="1"/>
</calcChain>
</file>

<file path=xl/sharedStrings.xml><?xml version="1.0" encoding="utf-8"?>
<sst xmlns="http://schemas.openxmlformats.org/spreadsheetml/2006/main" count="164" uniqueCount="98">
  <si>
    <t>INDUSTRIA NACIONAL DE LA AGUJA</t>
  </si>
  <si>
    <t>INAGUJA</t>
  </si>
  <si>
    <t>NOMINA PERSONAL TEMPORAL , FEBRERO 2022</t>
  </si>
  <si>
    <t>No.</t>
  </si>
  <si>
    <t>Nombres y Apellidos</t>
  </si>
  <si>
    <t>CARGO</t>
  </si>
  <si>
    <t>Departamento / División / Sección</t>
  </si>
  <si>
    <t>Sexo</t>
  </si>
  <si>
    <t>Estado</t>
  </si>
  <si>
    <t>Inicia</t>
  </si>
  <si>
    <t>Termina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</si>
  <si>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</si>
  <si>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</si>
  <si>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</si>
  <si>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</si>
  <si>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</si>
  <si>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</si>
  <si>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</si>
  <si>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</si>
  <si>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Graciela Yarini Diaz duquela</t>
  </si>
  <si>
    <t xml:space="preserve">Tecnico en Contabilidad </t>
  </si>
  <si>
    <t>División Administrativa y Financiera</t>
  </si>
  <si>
    <t>F</t>
  </si>
  <si>
    <t>Contratado</t>
  </si>
  <si>
    <t>Robert Ismael Villanueva</t>
  </si>
  <si>
    <t>Analista de Planificacion</t>
  </si>
  <si>
    <t xml:space="preserve">Depto. de Planificación y Desarrollo </t>
  </si>
  <si>
    <t>Guillermo Manuel Gonzalez Echenique</t>
  </si>
  <si>
    <t>Enc. Depto.Administrativo y Financiero</t>
  </si>
  <si>
    <t>Depto.Administrativo y Financiero</t>
  </si>
  <si>
    <t>M</t>
  </si>
  <si>
    <t>Scartlet Massiel Castillo Reyes</t>
  </si>
  <si>
    <t>Analista de compra y Contrataciones</t>
  </si>
  <si>
    <t xml:space="preserve">Division de Compras y Contrataciones </t>
  </si>
  <si>
    <t xml:space="preserve"> Jonathan Julio Vasquez  Valian </t>
  </si>
  <si>
    <t>Enc. Division de Mercadeo</t>
  </si>
  <si>
    <t xml:space="preserve"> Division de Mercadeo</t>
  </si>
  <si>
    <t xml:space="preserve">Juan Manuel Rivera Devers </t>
  </si>
  <si>
    <t>Enc. Sec. De Serv. Generales</t>
  </si>
  <si>
    <t>Sección de Servicios Generales</t>
  </si>
  <si>
    <t>Stephanie Carolina Andujar Banks</t>
  </si>
  <si>
    <t xml:space="preserve">Enc. Division de Comunicaciones </t>
  </si>
  <si>
    <t xml:space="preserve">Division de Comunicaciones </t>
  </si>
  <si>
    <t>Mayerlin Lisbeth Liberata Reyes</t>
  </si>
  <si>
    <t>Analista De  Compras y Contrataciones</t>
  </si>
  <si>
    <t xml:space="preserve">Div. de Compras y Contrataciones </t>
  </si>
  <si>
    <t>Agapito Castro</t>
  </si>
  <si>
    <t xml:space="preserve">Analista Legal </t>
  </si>
  <si>
    <t xml:space="preserve">Departamento Jurídico </t>
  </si>
  <si>
    <t xml:space="preserve">Francheska Margarita Ferrera Rodriguez </t>
  </si>
  <si>
    <t>Enc. de Seccion de Relaciones Laborales y Sociales</t>
  </si>
  <si>
    <t xml:space="preserve">Dep. de Recursos Humanos </t>
  </si>
  <si>
    <t>Daysi Joselyn Fernandez Almonte</t>
  </si>
  <si>
    <t>Enc.Depto. Juridico</t>
  </si>
  <si>
    <t xml:space="preserve">Marcos Jose Nuñez Fis </t>
  </si>
  <si>
    <t>Clara Elena Rodriguez Balbuena</t>
  </si>
  <si>
    <t xml:space="preserve">Enc. Depto. Recursos Humanos </t>
  </si>
  <si>
    <t>Fausto Fernando Dominici Montero</t>
  </si>
  <si>
    <t xml:space="preserve">Enc. Division de Tecnologia </t>
  </si>
  <si>
    <t>Dep. Division de Tecnologia de la Información y Comunicacion</t>
  </si>
  <si>
    <t>Melvin Leonel Sille Abreu</t>
  </si>
  <si>
    <t xml:space="preserve">Encargado División Administrativa </t>
  </si>
  <si>
    <t xml:space="preserve">División Administrativa </t>
  </si>
  <si>
    <t>Robert Rafael Flores Calcagño</t>
  </si>
  <si>
    <t xml:space="preserve">Enc. Departamento de Produccion </t>
  </si>
  <si>
    <t xml:space="preserve">Departamento de Produccion </t>
  </si>
  <si>
    <t>Carlos Joel Covar Hued</t>
  </si>
  <si>
    <t xml:space="preserve">Analista de Mercadeo </t>
  </si>
  <si>
    <t>Division de Mercadeo</t>
  </si>
  <si>
    <t xml:space="preserve">Tiffanny Marielis Valenzuela </t>
  </si>
  <si>
    <t xml:space="preserve">Tecnico en Compras </t>
  </si>
  <si>
    <t>Ranses Rainierd Lora</t>
  </si>
  <si>
    <t>Analista de Proyecto</t>
  </si>
  <si>
    <t xml:space="preserve">Sección de Proyectos </t>
  </si>
  <si>
    <t>Ana Luisa Bonilla Cabrera</t>
  </si>
  <si>
    <t>Enc. Seccion De Archivo y Correspondencia</t>
  </si>
  <si>
    <t>Division Administrativo y Financiero</t>
  </si>
  <si>
    <t>Madeline Mañon Mejia</t>
  </si>
  <si>
    <t>División de Contabilidad</t>
  </si>
  <si>
    <t xml:space="preserve">Jeanilka Maria Miniño Perdomo </t>
  </si>
  <si>
    <t xml:space="preserve">Enc. Dpto. de planificacion y  Desarrollo </t>
  </si>
  <si>
    <t xml:space="preserve">Departamento de Planificación y Desarrollo </t>
  </si>
  <si>
    <t xml:space="preserve">Judith Peralta Felix </t>
  </si>
  <si>
    <t xml:space="preserve">División de Mercadeo </t>
  </si>
  <si>
    <t>Dileni Escarlet Olaverria Santana</t>
  </si>
  <si>
    <t>Jenny Maria Pequero Tejada</t>
  </si>
  <si>
    <t xml:space="preserve">Sobeida Elizabeth Pimentel Antuna </t>
  </si>
  <si>
    <t xml:space="preserve">Enc. De Division Financiera </t>
  </si>
  <si>
    <t>Departamento Administrativo y Financiero</t>
  </si>
  <si>
    <t>Ariel Castillo Garcia</t>
  </si>
  <si>
    <t>Periodista</t>
  </si>
  <si>
    <t>Greymi Janeris Robles Florentino</t>
  </si>
  <si>
    <t>Tecnico en Recursos Humanos</t>
  </si>
  <si>
    <t>TOTAL</t>
  </si>
  <si>
    <t xml:space="preserve">                                                       </t>
  </si>
  <si>
    <t>PREPARADO POR:</t>
  </si>
  <si>
    <t xml:space="preserve">CLARA RODRIGUEZ 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</si>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</sst>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/mm/yyyy;@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0" fillId="0" borderId="6" xfId="0" applyFill="1" applyBorder="1"/>
    <xf numFmtId="0" fontId="0" fillId="0" borderId="7" xfId="0" applyFill="1" applyBorder="1" applyAlignment="1">
      <alignment horizontal="left" wrapText="1"/>
    </xf>
    <xf numFmtId="4" fontId="0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0" fillId="0" borderId="5" xfId="0" applyFill="1" applyBorder="1"/>
    <xf numFmtId="16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4" fontId="8" fillId="0" borderId="6" xfId="0" applyNumberFormat="1" applyFont="1" applyFill="1" applyBorder="1" applyAlignment="1">
      <alignment horizontal="center"/>
    </xf>
    <xf numFmtId="4" fontId="0" fillId="0" borderId="0" xfId="0" applyNumberFormat="1" applyFill="1"/>
    <xf numFmtId="0" fontId="10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6" xfId="0" applyFill="1" applyBorder="1" applyAlignment="1">
      <alignment horizontal="left" wrapText="1"/>
    </xf>
    <xf numFmtId="4" fontId="11" fillId="3" borderId="14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5" fontId="0" fillId="0" borderId="0" xfId="1" applyNumberFormat="1" applyFont="1"/>
    <xf numFmtId="4" fontId="0" fillId="0" borderId="0" xfId="0" applyNumberFormat="1"/>
    <xf numFmtId="165" fontId="0" fillId="0" borderId="0" xfId="0" applyNumberFormat="1"/>
    <xf numFmtId="0" fontId="2" fillId="0" borderId="0" xfId="0" applyFont="1"/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11" fillId="3" borderId="11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2" name="4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21237" y="165652"/>
          <a:ext cx="1261442" cy="1088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3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58" y="82827"/>
          <a:ext cx="2032000" cy="109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tabSelected="1" topLeftCell="A29" zoomScale="71" zoomScaleNormal="71" workbookViewId="0">
      <selection activeCell="J13" sqref="J13"/>
    </sheetView>
  </sheetViews>
  <sheetFormatPr baseColWidth="10" defaultColWidth="11.5703125" defaultRowHeight="15" x14ac:dyDescent="0.25"/>
  <cols>
    <col min="1" max="1" width="5.42578125" bestFit="1" customWidth="1"/>
    <col min="2" max="2" width="49" customWidth="1"/>
    <col min="3" max="3" width="55.570312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84" max="16384" width="11.7109375" bestFit="1" customWidth="1"/>
  </cols>
  <sheetData>
    <row r="1" spans="1:17 16384:16384" ht="33.75" x14ac:dyDescent="0.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2"/>
      <c r="P1" s="2"/>
      <c r="Q1" s="2"/>
    </row>
    <row r="2" spans="1:17 16384:16384" ht="30" x14ac:dyDescent="0.4">
      <c r="B2" s="3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4"/>
      <c r="O2" s="5"/>
      <c r="P2" s="5"/>
      <c r="Q2" s="5"/>
    </row>
    <row r="3" spans="1:17 16384:16384" ht="23.25" x14ac:dyDescent="0.35">
      <c r="B3" s="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"/>
      <c r="O3" s="7"/>
      <c r="P3" s="7"/>
      <c r="Q3" s="7"/>
    </row>
    <row r="4" spans="1:17 16384:16384" ht="18" x14ac:dyDescent="0.25">
      <c r="B4" s="3"/>
      <c r="C4" s="63" t="s">
        <v>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"/>
      <c r="O4" s="8"/>
      <c r="P4" s="8"/>
      <c r="Q4" s="8"/>
    </row>
    <row r="5" spans="1:17 16384:16384" ht="3" customHeight="1" thickBot="1" x14ac:dyDescent="0.3">
      <c r="B5" s="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9"/>
      <c r="O5" s="10"/>
      <c r="P5" s="10"/>
      <c r="Q5" s="10"/>
    </row>
    <row r="6" spans="1:17 16384:16384" s="14" customFormat="1" ht="19.5" customHeight="1" x14ac:dyDescent="0.25">
      <c r="A6" s="11" t="s">
        <v>3</v>
      </c>
      <c r="B6" s="11" t="s">
        <v>4</v>
      </c>
      <c r="C6" s="12" t="s">
        <v>5</v>
      </c>
      <c r="D6" s="58" t="s">
        <v>6</v>
      </c>
      <c r="E6" s="59"/>
      <c r="F6" s="12" t="s">
        <v>7</v>
      </c>
      <c r="G6" s="12" t="s">
        <v>8</v>
      </c>
      <c r="H6" s="12" t="s">
        <v>9</v>
      </c>
      <c r="I6" s="12" t="s">
        <v>10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2" t="s">
        <v>17</v>
      </c>
      <c r="Q6" s="12" t="s">
        <v>18</v>
      </c>
    </row>
    <row r="7" spans="1:17 16384:16384" s="21" customFormat="1" ht="15.75" x14ac:dyDescent="0.25">
      <c r="A7" s="15">
        <v>1</v>
      </c>
      <c r="B7" s="16" t="s">
        <v>19</v>
      </c>
      <c r="C7" s="16" t="s">
        <v>20</v>
      </c>
      <c r="D7" s="67" t="s">
        <v>21</v>
      </c>
      <c r="E7" s="67"/>
      <c r="F7" s="17" t="s">
        <v>22</v>
      </c>
      <c r="G7" s="17" t="s">
        <v>23</v>
      </c>
      <c r="H7" s="18">
        <v>44378</v>
      </c>
      <c r="I7" s="18">
        <v>44562</v>
      </c>
      <c r="J7" s="19">
        <v>30000</v>
      </c>
      <c r="K7" s="19">
        <v>861</v>
      </c>
      <c r="L7" s="19">
        <v>0</v>
      </c>
      <c r="M7" s="19">
        <v>912</v>
      </c>
      <c r="N7" s="19">
        <v>25</v>
      </c>
      <c r="O7" s="19">
        <v>0</v>
      </c>
      <c r="P7" s="19">
        <f>+K7+L7+M7+N7</f>
        <v>1798</v>
      </c>
      <c r="Q7" s="20">
        <f t="shared" ref="Q7:Q19" si="0">+J7-P7</f>
        <v>28202</v>
      </c>
    </row>
    <row r="8" spans="1:17 16384:16384" s="14" customFormat="1" ht="16.5" customHeight="1" x14ac:dyDescent="0.25">
      <c r="A8" s="22">
        <v>2</v>
      </c>
      <c r="B8" s="23" t="s">
        <v>24</v>
      </c>
      <c r="C8" s="24" t="s">
        <v>25</v>
      </c>
      <c r="D8" s="67" t="s">
        <v>26</v>
      </c>
      <c r="E8" s="67"/>
      <c r="F8" s="25" t="s">
        <v>22</v>
      </c>
      <c r="G8" s="26" t="s">
        <v>23</v>
      </c>
      <c r="H8" s="27">
        <v>44409</v>
      </c>
      <c r="I8" s="27">
        <v>44593</v>
      </c>
      <c r="J8" s="28">
        <v>45000</v>
      </c>
      <c r="K8" s="29">
        <v>1291.5</v>
      </c>
      <c r="L8" s="29">
        <v>1148.33</v>
      </c>
      <c r="M8" s="29">
        <v>1368</v>
      </c>
      <c r="N8" s="29">
        <v>25</v>
      </c>
      <c r="O8" s="29">
        <v>0</v>
      </c>
      <c r="P8" s="28">
        <f>+K8+L8+M8+N8+O8</f>
        <v>3832.83</v>
      </c>
      <c r="Q8" s="29">
        <f t="shared" si="0"/>
        <v>41167.17</v>
      </c>
    </row>
    <row r="9" spans="1:17 16384:16384" s="21" customFormat="1" ht="15.75" x14ac:dyDescent="0.25">
      <c r="A9" s="22">
        <v>3</v>
      </c>
      <c r="B9" s="30" t="s">
        <v>27</v>
      </c>
      <c r="C9" s="31" t="s">
        <v>28</v>
      </c>
      <c r="D9" s="31" t="s">
        <v>29</v>
      </c>
      <c r="E9" s="32"/>
      <c r="F9" s="25" t="s">
        <v>30</v>
      </c>
      <c r="G9" s="26" t="s">
        <v>23</v>
      </c>
      <c r="H9" s="27">
        <v>44805</v>
      </c>
      <c r="I9" s="27">
        <v>44621</v>
      </c>
      <c r="J9" s="28">
        <v>115000</v>
      </c>
      <c r="K9" s="33">
        <v>3300.5</v>
      </c>
      <c r="L9" s="34">
        <v>15633.81</v>
      </c>
      <c r="M9" s="33">
        <v>3496</v>
      </c>
      <c r="N9" s="33">
        <v>25</v>
      </c>
      <c r="O9" s="29">
        <v>1350.12</v>
      </c>
      <c r="P9" s="19">
        <f>SUM(K9:O9)</f>
        <v>23805.429999999997</v>
      </c>
      <c r="Q9" s="20">
        <f>+J9-P9</f>
        <v>91194.57</v>
      </c>
    </row>
    <row r="10" spans="1:17 16384:16384" s="21" customFormat="1" ht="15.75" x14ac:dyDescent="0.25">
      <c r="A10" s="15">
        <v>4</v>
      </c>
      <c r="B10" s="30" t="s">
        <v>31</v>
      </c>
      <c r="C10" s="31" t="s">
        <v>32</v>
      </c>
      <c r="D10" s="65" t="s">
        <v>33</v>
      </c>
      <c r="E10" s="66"/>
      <c r="F10" s="17" t="s">
        <v>22</v>
      </c>
      <c r="G10" s="17" t="s">
        <v>23</v>
      </c>
      <c r="H10" s="27">
        <v>44805</v>
      </c>
      <c r="I10" s="27">
        <v>44621</v>
      </c>
      <c r="J10" s="19">
        <v>50000</v>
      </c>
      <c r="K10" s="19">
        <v>1435</v>
      </c>
      <c r="L10" s="19">
        <v>1854</v>
      </c>
      <c r="M10" s="19">
        <v>1520</v>
      </c>
      <c r="N10" s="19">
        <v>25</v>
      </c>
      <c r="O10" s="19">
        <v>0</v>
      </c>
      <c r="P10" s="19">
        <f>+K10+L10+M10+N10</f>
        <v>4834</v>
      </c>
      <c r="Q10" s="20">
        <f t="shared" si="0"/>
        <v>45166</v>
      </c>
    </row>
    <row r="11" spans="1:17 16384:16384" s="21" customFormat="1" ht="15.75" x14ac:dyDescent="0.25">
      <c r="A11" s="22">
        <v>5</v>
      </c>
      <c r="B11" s="35" t="s">
        <v>34</v>
      </c>
      <c r="C11" s="36" t="s">
        <v>35</v>
      </c>
      <c r="D11" s="36" t="s">
        <v>36</v>
      </c>
      <c r="E11" s="36"/>
      <c r="F11" s="17" t="s">
        <v>30</v>
      </c>
      <c r="G11" s="17" t="s">
        <v>23</v>
      </c>
      <c r="H11" s="37">
        <v>44470</v>
      </c>
      <c r="I11" s="37">
        <v>44682</v>
      </c>
      <c r="J11" s="19">
        <v>80000</v>
      </c>
      <c r="K11" s="19">
        <v>2296</v>
      </c>
      <c r="L11" s="19">
        <v>7400.94</v>
      </c>
      <c r="M11" s="19">
        <v>2432</v>
      </c>
      <c r="N11" s="19">
        <v>25</v>
      </c>
      <c r="O11" s="19">
        <v>0</v>
      </c>
      <c r="P11" s="19">
        <f>SUM(K11:O11)</f>
        <v>12153.939999999999</v>
      </c>
      <c r="Q11" s="20">
        <f t="shared" si="0"/>
        <v>67846.06</v>
      </c>
    </row>
    <row r="12" spans="1:17 16384:16384" s="14" customFormat="1" ht="17.25" customHeight="1" x14ac:dyDescent="0.25">
      <c r="A12" s="22">
        <v>6</v>
      </c>
      <c r="B12" s="38" t="s">
        <v>37</v>
      </c>
      <c r="C12" s="39" t="s">
        <v>38</v>
      </c>
      <c r="D12" s="68" t="s">
        <v>39</v>
      </c>
      <c r="E12" s="69"/>
      <c r="F12" s="40" t="s">
        <v>30</v>
      </c>
      <c r="G12" s="17" t="s">
        <v>23</v>
      </c>
      <c r="H12" s="37">
        <v>44264</v>
      </c>
      <c r="I12" s="37">
        <v>44448</v>
      </c>
      <c r="J12" s="19">
        <v>55000</v>
      </c>
      <c r="K12" s="19">
        <v>1578.5</v>
      </c>
      <c r="L12" s="19">
        <v>2559.6799999999998</v>
      </c>
      <c r="M12" s="19">
        <v>1672</v>
      </c>
      <c r="N12" s="19">
        <v>25</v>
      </c>
      <c r="O12" s="19">
        <v>0</v>
      </c>
      <c r="P12" s="19">
        <f>K12+L12+M12+N12+O12</f>
        <v>5835.18</v>
      </c>
      <c r="Q12" s="20">
        <f t="shared" si="0"/>
        <v>49164.82</v>
      </c>
    </row>
    <row r="13" spans="1:17 16384:16384" s="14" customFormat="1" ht="15.75" x14ac:dyDescent="0.25">
      <c r="A13" s="15">
        <v>7</v>
      </c>
      <c r="B13" s="23" t="s">
        <v>40</v>
      </c>
      <c r="C13" s="24" t="s">
        <v>41</v>
      </c>
      <c r="D13" s="67" t="s">
        <v>42</v>
      </c>
      <c r="E13" s="67"/>
      <c r="F13" s="25" t="s">
        <v>22</v>
      </c>
      <c r="G13" s="26" t="s">
        <v>23</v>
      </c>
      <c r="H13" s="27">
        <v>44264</v>
      </c>
      <c r="I13" s="27">
        <v>44448</v>
      </c>
      <c r="J13" s="28">
        <v>80000</v>
      </c>
      <c r="K13" s="28">
        <v>2296</v>
      </c>
      <c r="L13" s="28">
        <v>7400.94</v>
      </c>
      <c r="M13" s="28">
        <v>2432</v>
      </c>
      <c r="N13" s="28">
        <v>25</v>
      </c>
      <c r="O13" s="28">
        <v>0</v>
      </c>
      <c r="P13" s="28">
        <f t="shared" ref="P13:P33" si="1">+K13+L13+M13+N13+O13</f>
        <v>12153.939999999999</v>
      </c>
      <c r="Q13" s="29">
        <f t="shared" si="0"/>
        <v>67846.06</v>
      </c>
    </row>
    <row r="14" spans="1:17 16384:16384" s="14" customFormat="1" ht="15.75" x14ac:dyDescent="0.25">
      <c r="A14" s="22">
        <v>8</v>
      </c>
      <c r="B14" s="23" t="s">
        <v>43</v>
      </c>
      <c r="C14" s="24" t="s">
        <v>44</v>
      </c>
      <c r="D14" s="65" t="s">
        <v>45</v>
      </c>
      <c r="E14" s="66"/>
      <c r="F14" s="25" t="s">
        <v>22</v>
      </c>
      <c r="G14" s="26" t="s">
        <v>23</v>
      </c>
      <c r="H14" s="27">
        <v>44287</v>
      </c>
      <c r="I14" s="27">
        <v>44470</v>
      </c>
      <c r="J14" s="28">
        <v>40000</v>
      </c>
      <c r="K14" s="28">
        <v>1148</v>
      </c>
      <c r="L14" s="28">
        <v>240.13</v>
      </c>
      <c r="M14" s="28">
        <v>1216</v>
      </c>
      <c r="N14" s="28">
        <v>25</v>
      </c>
      <c r="O14" s="28">
        <v>1350.12</v>
      </c>
      <c r="P14" s="28">
        <f>+K14+L14+M14+N14+O14</f>
        <v>3979.25</v>
      </c>
      <c r="Q14" s="29">
        <f>+J14-P14</f>
        <v>36020.75</v>
      </c>
    </row>
    <row r="15" spans="1:17 16384:16384" s="14" customFormat="1" ht="16.5" customHeight="1" x14ac:dyDescent="0.25">
      <c r="A15" s="22">
        <v>9</v>
      </c>
      <c r="B15" s="41" t="s">
        <v>46</v>
      </c>
      <c r="C15" s="24" t="s">
        <v>47</v>
      </c>
      <c r="D15" s="70" t="s">
        <v>48</v>
      </c>
      <c r="E15" s="71"/>
      <c r="F15" s="25" t="s">
        <v>30</v>
      </c>
      <c r="G15" s="26" t="s">
        <v>23</v>
      </c>
      <c r="H15" s="42">
        <v>44105</v>
      </c>
      <c r="I15" s="27">
        <v>44287</v>
      </c>
      <c r="J15" s="29">
        <v>45000</v>
      </c>
      <c r="K15" s="29">
        <v>1291.5</v>
      </c>
      <c r="L15" s="29">
        <v>1148.33</v>
      </c>
      <c r="M15" s="29">
        <v>1368</v>
      </c>
      <c r="N15" s="28">
        <v>25</v>
      </c>
      <c r="O15" s="28">
        <v>0</v>
      </c>
      <c r="P15" s="28">
        <f t="shared" ref="P15" si="2">+K15+L15+M15+N15+O15</f>
        <v>3832.83</v>
      </c>
      <c r="Q15" s="29">
        <f t="shared" si="0"/>
        <v>41167.17</v>
      </c>
      <c r="XFD15" s="43"/>
    </row>
    <row r="16" spans="1:17 16384:16384" s="14" customFormat="1" ht="17.25" customHeight="1" x14ac:dyDescent="0.25">
      <c r="A16" s="15">
        <v>10</v>
      </c>
      <c r="B16" s="41" t="s">
        <v>49</v>
      </c>
      <c r="C16" s="24" t="s">
        <v>50</v>
      </c>
      <c r="D16" s="72" t="s">
        <v>51</v>
      </c>
      <c r="E16" s="72"/>
      <c r="F16" s="25" t="s">
        <v>22</v>
      </c>
      <c r="G16" s="26" t="s">
        <v>23</v>
      </c>
      <c r="H16" s="42">
        <v>44317</v>
      </c>
      <c r="I16" s="27">
        <v>44501</v>
      </c>
      <c r="J16" s="28">
        <v>65000</v>
      </c>
      <c r="K16" s="28">
        <v>1865.5</v>
      </c>
      <c r="L16" s="28">
        <v>4427.55</v>
      </c>
      <c r="M16" s="28">
        <v>1976</v>
      </c>
      <c r="N16" s="28">
        <v>25</v>
      </c>
      <c r="O16" s="28">
        <v>0</v>
      </c>
      <c r="P16" s="28">
        <f>+K16+L16+M16+N16</f>
        <v>8294.0499999999993</v>
      </c>
      <c r="Q16" s="29">
        <f>+J16-P16</f>
        <v>56705.95</v>
      </c>
      <c r="XFD16" s="43">
        <f>SUM(J16:XFC16)</f>
        <v>138294.04999999999</v>
      </c>
    </row>
    <row r="17" spans="1:17" s="14" customFormat="1" ht="16.5" customHeight="1" x14ac:dyDescent="0.25">
      <c r="A17" s="22">
        <v>11</v>
      </c>
      <c r="B17" s="23" t="s">
        <v>52</v>
      </c>
      <c r="C17" s="24" t="s">
        <v>53</v>
      </c>
      <c r="D17" s="70" t="s">
        <v>48</v>
      </c>
      <c r="E17" s="71"/>
      <c r="F17" s="25" t="s">
        <v>22</v>
      </c>
      <c r="G17" s="26" t="s">
        <v>23</v>
      </c>
      <c r="H17" s="42">
        <v>44317</v>
      </c>
      <c r="I17" s="27">
        <v>44501</v>
      </c>
      <c r="J17" s="28">
        <v>100000</v>
      </c>
      <c r="K17" s="28">
        <v>2870</v>
      </c>
      <c r="L17" s="28">
        <v>12105.44</v>
      </c>
      <c r="M17" s="28">
        <v>3040</v>
      </c>
      <c r="N17" s="28">
        <v>25</v>
      </c>
      <c r="O17" s="28">
        <v>0</v>
      </c>
      <c r="P17" s="28">
        <f>+K17+L17+M17+N17</f>
        <v>18040.440000000002</v>
      </c>
      <c r="Q17" s="29">
        <f>+J17-P17</f>
        <v>81959.56</v>
      </c>
    </row>
    <row r="18" spans="1:17" s="14" customFormat="1" ht="16.5" customHeight="1" x14ac:dyDescent="0.25">
      <c r="A18" s="22">
        <v>12</v>
      </c>
      <c r="B18" s="23" t="s">
        <v>54</v>
      </c>
      <c r="C18" s="24" t="s">
        <v>47</v>
      </c>
      <c r="D18" s="70" t="s">
        <v>48</v>
      </c>
      <c r="E18" s="71"/>
      <c r="F18" s="25" t="s">
        <v>30</v>
      </c>
      <c r="G18" s="26" t="s">
        <v>23</v>
      </c>
      <c r="H18" s="42">
        <v>44501</v>
      </c>
      <c r="I18" s="27">
        <v>44317</v>
      </c>
      <c r="J18" s="28">
        <v>50000</v>
      </c>
      <c r="K18" s="28">
        <v>1435</v>
      </c>
      <c r="L18" s="28">
        <v>1854</v>
      </c>
      <c r="M18" s="28">
        <v>1520</v>
      </c>
      <c r="N18" s="28">
        <v>25</v>
      </c>
      <c r="O18" s="28">
        <v>0</v>
      </c>
      <c r="P18" s="28">
        <f>SUM(K18:O18)</f>
        <v>4834</v>
      </c>
      <c r="Q18" s="29">
        <f>+J18-P18</f>
        <v>45166</v>
      </c>
    </row>
    <row r="19" spans="1:17" s="49" customFormat="1" ht="15.75" x14ac:dyDescent="0.25">
      <c r="A19" s="15">
        <v>13</v>
      </c>
      <c r="B19" s="44" t="s">
        <v>55</v>
      </c>
      <c r="C19" s="45" t="s">
        <v>56</v>
      </c>
      <c r="D19" s="72" t="s">
        <v>51</v>
      </c>
      <c r="E19" s="72"/>
      <c r="F19" s="46" t="s">
        <v>22</v>
      </c>
      <c r="G19" s="47" t="s">
        <v>23</v>
      </c>
      <c r="H19" s="48">
        <v>44264</v>
      </c>
      <c r="I19" s="48">
        <v>44562</v>
      </c>
      <c r="J19" s="29">
        <v>115000</v>
      </c>
      <c r="K19" s="29">
        <v>3300.5</v>
      </c>
      <c r="L19" s="29">
        <v>15633.81</v>
      </c>
      <c r="M19" s="29">
        <v>3496</v>
      </c>
      <c r="N19" s="28">
        <v>25</v>
      </c>
      <c r="O19" s="28">
        <v>0</v>
      </c>
      <c r="P19" s="28">
        <f t="shared" si="1"/>
        <v>22455.309999999998</v>
      </c>
      <c r="Q19" s="29">
        <f t="shared" si="0"/>
        <v>92544.69</v>
      </c>
    </row>
    <row r="20" spans="1:17" s="49" customFormat="1" ht="17.25" customHeight="1" x14ac:dyDescent="0.25">
      <c r="A20" s="22">
        <v>14</v>
      </c>
      <c r="B20" s="44" t="s">
        <v>57</v>
      </c>
      <c r="C20" s="45" t="s">
        <v>58</v>
      </c>
      <c r="D20" s="65" t="s">
        <v>59</v>
      </c>
      <c r="E20" s="66"/>
      <c r="F20" s="46" t="s">
        <v>30</v>
      </c>
      <c r="G20" s="47" t="s">
        <v>23</v>
      </c>
      <c r="H20" s="48">
        <v>44264</v>
      </c>
      <c r="I20" s="48">
        <v>44448</v>
      </c>
      <c r="J20" s="29">
        <v>80000</v>
      </c>
      <c r="K20" s="29">
        <v>2296</v>
      </c>
      <c r="L20" s="29">
        <v>7400.94</v>
      </c>
      <c r="M20" s="29">
        <v>2432</v>
      </c>
      <c r="N20" s="28">
        <v>25</v>
      </c>
      <c r="O20" s="28">
        <v>0</v>
      </c>
      <c r="P20" s="28">
        <f>+K20+L20+M20+N20</f>
        <v>12153.939999999999</v>
      </c>
      <c r="Q20" s="29">
        <f>+J20-P20</f>
        <v>67846.06</v>
      </c>
    </row>
    <row r="21" spans="1:17" s="14" customFormat="1" ht="15.75" x14ac:dyDescent="0.25">
      <c r="A21" s="22">
        <v>15</v>
      </c>
      <c r="B21" s="23" t="s">
        <v>60</v>
      </c>
      <c r="C21" s="50" t="s">
        <v>61</v>
      </c>
      <c r="D21" s="67" t="s">
        <v>62</v>
      </c>
      <c r="E21" s="67"/>
      <c r="F21" s="25" t="s">
        <v>30</v>
      </c>
      <c r="G21" s="26" t="s">
        <v>23</v>
      </c>
      <c r="H21" s="27">
        <v>44264</v>
      </c>
      <c r="I21" s="27">
        <v>44448</v>
      </c>
      <c r="J21" s="28">
        <v>85000</v>
      </c>
      <c r="K21" s="28">
        <v>2439.5</v>
      </c>
      <c r="L21" s="28">
        <v>8577.06</v>
      </c>
      <c r="M21" s="28">
        <v>2584</v>
      </c>
      <c r="N21" s="28">
        <v>25</v>
      </c>
      <c r="O21" s="28">
        <v>0</v>
      </c>
      <c r="P21" s="28">
        <f>+K21+L21+M21+N21+O21</f>
        <v>13625.56</v>
      </c>
      <c r="Q21" s="28">
        <f>+J21-P21</f>
        <v>71374.44</v>
      </c>
    </row>
    <row r="22" spans="1:17" s="49" customFormat="1" ht="15.75" x14ac:dyDescent="0.25">
      <c r="A22" s="15">
        <v>16</v>
      </c>
      <c r="B22" s="44" t="s">
        <v>63</v>
      </c>
      <c r="C22" s="45" t="s">
        <v>64</v>
      </c>
      <c r="D22" s="65" t="s">
        <v>65</v>
      </c>
      <c r="E22" s="66"/>
      <c r="F22" s="46" t="s">
        <v>30</v>
      </c>
      <c r="G22" s="47" t="s">
        <v>23</v>
      </c>
      <c r="H22" s="48">
        <v>44264</v>
      </c>
      <c r="I22" s="48">
        <v>44448</v>
      </c>
      <c r="J22" s="29">
        <v>85000</v>
      </c>
      <c r="K22" s="29">
        <v>2439.5</v>
      </c>
      <c r="L22" s="29">
        <v>8577.06</v>
      </c>
      <c r="M22" s="29">
        <v>2584</v>
      </c>
      <c r="N22" s="29">
        <v>25</v>
      </c>
      <c r="O22" s="29">
        <v>0</v>
      </c>
      <c r="P22" s="29">
        <f t="shared" si="1"/>
        <v>13625.56</v>
      </c>
      <c r="Q22" s="29">
        <f t="shared" ref="Q22:Q34" si="3">+J22-P22</f>
        <v>71374.44</v>
      </c>
    </row>
    <row r="23" spans="1:17" s="49" customFormat="1" ht="15.75" x14ac:dyDescent="0.25">
      <c r="A23" s="22">
        <v>17</v>
      </c>
      <c r="B23" s="44" t="s">
        <v>66</v>
      </c>
      <c r="C23" s="45" t="s">
        <v>67</v>
      </c>
      <c r="D23" s="65" t="s">
        <v>68</v>
      </c>
      <c r="E23" s="66"/>
      <c r="F23" s="46" t="s">
        <v>30</v>
      </c>
      <c r="G23" s="47" t="s">
        <v>23</v>
      </c>
      <c r="H23" s="48">
        <v>44264</v>
      </c>
      <c r="I23" s="48">
        <v>44448</v>
      </c>
      <c r="J23" s="29">
        <v>55000</v>
      </c>
      <c r="K23" s="29">
        <v>1578.5</v>
      </c>
      <c r="L23" s="29">
        <v>2559.6799999999998</v>
      </c>
      <c r="M23" s="29">
        <v>1672</v>
      </c>
      <c r="N23" s="28">
        <v>25</v>
      </c>
      <c r="O23" s="28">
        <v>0</v>
      </c>
      <c r="P23" s="28">
        <f t="shared" si="1"/>
        <v>5835.18</v>
      </c>
      <c r="Q23" s="29">
        <f t="shared" si="3"/>
        <v>49164.82</v>
      </c>
    </row>
    <row r="24" spans="1:17" s="49" customFormat="1" ht="15.75" x14ac:dyDescent="0.25">
      <c r="A24" s="22">
        <v>18</v>
      </c>
      <c r="B24" s="44" t="s">
        <v>69</v>
      </c>
      <c r="C24" s="45" t="s">
        <v>70</v>
      </c>
      <c r="D24" s="65" t="s">
        <v>45</v>
      </c>
      <c r="E24" s="66"/>
      <c r="F24" s="46" t="s">
        <v>22</v>
      </c>
      <c r="G24" s="47" t="s">
        <v>23</v>
      </c>
      <c r="H24" s="48">
        <v>44264</v>
      </c>
      <c r="I24" s="48">
        <v>44448</v>
      </c>
      <c r="J24" s="29">
        <v>35000</v>
      </c>
      <c r="K24" s="29">
        <v>1004.5</v>
      </c>
      <c r="L24" s="29">
        <v>0</v>
      </c>
      <c r="M24" s="29">
        <v>1064</v>
      </c>
      <c r="N24" s="33">
        <v>25</v>
      </c>
      <c r="O24" s="33">
        <v>0</v>
      </c>
      <c r="P24" s="33">
        <f t="shared" si="1"/>
        <v>2093.5</v>
      </c>
      <c r="Q24" s="29">
        <f t="shared" si="3"/>
        <v>32906.5</v>
      </c>
    </row>
    <row r="25" spans="1:17" s="49" customFormat="1" ht="15.75" x14ac:dyDescent="0.25">
      <c r="A25" s="15">
        <v>19</v>
      </c>
      <c r="B25" s="44" t="s">
        <v>71</v>
      </c>
      <c r="C25" s="45" t="s">
        <v>72</v>
      </c>
      <c r="D25" s="65" t="s">
        <v>73</v>
      </c>
      <c r="E25" s="66"/>
      <c r="F25" s="46" t="s">
        <v>30</v>
      </c>
      <c r="G25" s="47" t="s">
        <v>23</v>
      </c>
      <c r="H25" s="48">
        <v>44264</v>
      </c>
      <c r="I25" s="48">
        <v>44448</v>
      </c>
      <c r="J25" s="29">
        <v>45000</v>
      </c>
      <c r="K25" s="29">
        <v>1292.5</v>
      </c>
      <c r="L25" s="29">
        <v>1148.33</v>
      </c>
      <c r="M25" s="29">
        <v>1368</v>
      </c>
      <c r="N25" s="28">
        <v>25</v>
      </c>
      <c r="O25" s="28">
        <v>0</v>
      </c>
      <c r="P25" s="28">
        <v>3832.83</v>
      </c>
      <c r="Q25" s="29">
        <f t="shared" si="3"/>
        <v>41167.17</v>
      </c>
    </row>
    <row r="26" spans="1:17" s="49" customFormat="1" ht="17.25" customHeight="1" x14ac:dyDescent="0.25">
      <c r="A26" s="22">
        <v>20</v>
      </c>
      <c r="B26" s="44" t="s">
        <v>74</v>
      </c>
      <c r="C26" s="45" t="s">
        <v>75</v>
      </c>
      <c r="D26" s="73" t="s">
        <v>76</v>
      </c>
      <c r="E26" s="74"/>
      <c r="F26" s="46" t="s">
        <v>22</v>
      </c>
      <c r="G26" s="47" t="s">
        <v>23</v>
      </c>
      <c r="H26" s="48">
        <v>44264</v>
      </c>
      <c r="I26" s="48">
        <v>44448</v>
      </c>
      <c r="J26" s="29">
        <v>70000</v>
      </c>
      <c r="K26" s="29">
        <v>2009</v>
      </c>
      <c r="L26" s="29">
        <v>5368.45</v>
      </c>
      <c r="M26" s="29">
        <v>2128</v>
      </c>
      <c r="N26" s="28">
        <v>25</v>
      </c>
      <c r="O26" s="28">
        <v>0</v>
      </c>
      <c r="P26" s="28">
        <f t="shared" si="1"/>
        <v>9530.4500000000007</v>
      </c>
      <c r="Q26" s="29">
        <f t="shared" si="3"/>
        <v>60469.55</v>
      </c>
    </row>
    <row r="27" spans="1:17" s="49" customFormat="1" ht="17.25" customHeight="1" x14ac:dyDescent="0.25">
      <c r="A27" s="22">
        <v>21</v>
      </c>
      <c r="B27" s="44" t="s">
        <v>77</v>
      </c>
      <c r="C27" s="45" t="s">
        <v>20</v>
      </c>
      <c r="D27" s="73" t="s">
        <v>78</v>
      </c>
      <c r="E27" s="74"/>
      <c r="F27" s="46" t="s">
        <v>22</v>
      </c>
      <c r="G27" s="47" t="s">
        <v>23</v>
      </c>
      <c r="H27" s="48">
        <v>44136</v>
      </c>
      <c r="I27" s="48">
        <v>44317</v>
      </c>
      <c r="J27" s="29">
        <v>28000</v>
      </c>
      <c r="K27" s="29">
        <v>803.6</v>
      </c>
      <c r="L27" s="29">
        <v>0</v>
      </c>
      <c r="M27" s="29">
        <v>851.2</v>
      </c>
      <c r="N27" s="28">
        <v>25</v>
      </c>
      <c r="O27" s="28">
        <v>0</v>
      </c>
      <c r="P27" s="28">
        <f t="shared" si="1"/>
        <v>1679.8000000000002</v>
      </c>
      <c r="Q27" s="29">
        <f t="shared" si="3"/>
        <v>26320.2</v>
      </c>
    </row>
    <row r="28" spans="1:17" s="14" customFormat="1" ht="15.75" x14ac:dyDescent="0.25">
      <c r="A28" s="15">
        <v>22</v>
      </c>
      <c r="B28" s="41" t="s">
        <v>79</v>
      </c>
      <c r="C28" s="24" t="s">
        <v>80</v>
      </c>
      <c r="D28" s="67" t="s">
        <v>81</v>
      </c>
      <c r="E28" s="67"/>
      <c r="F28" s="25" t="s">
        <v>22</v>
      </c>
      <c r="G28" s="26" t="s">
        <v>23</v>
      </c>
      <c r="H28" s="27">
        <v>44136</v>
      </c>
      <c r="I28" s="27">
        <v>44317</v>
      </c>
      <c r="J28" s="29">
        <v>100000</v>
      </c>
      <c r="K28" s="29">
        <v>2870</v>
      </c>
      <c r="L28" s="29">
        <v>12105.44</v>
      </c>
      <c r="M28" s="29">
        <v>3040</v>
      </c>
      <c r="N28" s="29">
        <v>25</v>
      </c>
      <c r="O28" s="29">
        <v>0</v>
      </c>
      <c r="P28" s="28">
        <f t="shared" si="1"/>
        <v>18040.440000000002</v>
      </c>
      <c r="Q28" s="29">
        <f t="shared" si="3"/>
        <v>81959.56</v>
      </c>
    </row>
    <row r="29" spans="1:17" s="14" customFormat="1" ht="15" customHeight="1" x14ac:dyDescent="0.25">
      <c r="A29" s="22">
        <v>23</v>
      </c>
      <c r="B29" s="41" t="s">
        <v>82</v>
      </c>
      <c r="C29" s="24" t="s">
        <v>67</v>
      </c>
      <c r="D29" s="70" t="s">
        <v>83</v>
      </c>
      <c r="E29" s="71"/>
      <c r="F29" s="25" t="s">
        <v>22</v>
      </c>
      <c r="G29" s="26" t="s">
        <v>23</v>
      </c>
      <c r="H29" s="27">
        <v>44501</v>
      </c>
      <c r="I29" s="27">
        <v>44682</v>
      </c>
      <c r="J29" s="29">
        <v>54000</v>
      </c>
      <c r="K29" s="29">
        <v>1549.8</v>
      </c>
      <c r="L29" s="29">
        <v>2418.54</v>
      </c>
      <c r="M29" s="29">
        <v>1641.6</v>
      </c>
      <c r="N29" s="29">
        <v>25</v>
      </c>
      <c r="O29" s="29">
        <v>0</v>
      </c>
      <c r="P29" s="28">
        <f t="shared" si="1"/>
        <v>5634.9400000000005</v>
      </c>
      <c r="Q29" s="29">
        <f t="shared" si="3"/>
        <v>48365.06</v>
      </c>
    </row>
    <row r="30" spans="1:17" s="14" customFormat="1" ht="17.25" customHeight="1" x14ac:dyDescent="0.25">
      <c r="A30" s="22">
        <v>24</v>
      </c>
      <c r="B30" s="41" t="s">
        <v>84</v>
      </c>
      <c r="C30" s="24" t="s">
        <v>67</v>
      </c>
      <c r="D30" s="70" t="s">
        <v>83</v>
      </c>
      <c r="E30" s="71"/>
      <c r="F30" s="25" t="s">
        <v>22</v>
      </c>
      <c r="G30" s="26" t="s">
        <v>23</v>
      </c>
      <c r="H30" s="27">
        <v>44287</v>
      </c>
      <c r="I30" s="27">
        <v>44470</v>
      </c>
      <c r="J30" s="29">
        <v>45000</v>
      </c>
      <c r="K30" s="29">
        <v>1291.5</v>
      </c>
      <c r="L30" s="29">
        <v>1148.33</v>
      </c>
      <c r="M30" s="29">
        <v>1368</v>
      </c>
      <c r="N30" s="29">
        <v>25</v>
      </c>
      <c r="O30" s="29">
        <v>0</v>
      </c>
      <c r="P30" s="28">
        <f t="shared" si="1"/>
        <v>3832.83</v>
      </c>
      <c r="Q30" s="29">
        <f t="shared" si="3"/>
        <v>41167.17</v>
      </c>
    </row>
    <row r="31" spans="1:17" s="14" customFormat="1" ht="17.25" customHeight="1" x14ac:dyDescent="0.25">
      <c r="A31" s="15">
        <v>25</v>
      </c>
      <c r="B31" s="41" t="s">
        <v>85</v>
      </c>
      <c r="C31" s="24" t="s">
        <v>47</v>
      </c>
      <c r="D31" s="70" t="s">
        <v>48</v>
      </c>
      <c r="E31" s="71"/>
      <c r="F31" s="25" t="s">
        <v>22</v>
      </c>
      <c r="G31" s="26" t="s">
        <v>23</v>
      </c>
      <c r="H31" s="27">
        <v>44287</v>
      </c>
      <c r="I31" s="27">
        <v>44470</v>
      </c>
      <c r="J31" s="29">
        <v>40000</v>
      </c>
      <c r="K31" s="29">
        <v>1148</v>
      </c>
      <c r="L31" s="29">
        <v>442.65</v>
      </c>
      <c r="M31" s="29">
        <v>1216</v>
      </c>
      <c r="N31" s="29">
        <v>25</v>
      </c>
      <c r="O31" s="29">
        <v>0</v>
      </c>
      <c r="P31" s="28">
        <f>SUM(K31:O31)</f>
        <v>2831.65</v>
      </c>
      <c r="Q31" s="29">
        <f t="shared" si="3"/>
        <v>37168.35</v>
      </c>
    </row>
    <row r="32" spans="1:17" s="14" customFormat="1" ht="17.25" customHeight="1" x14ac:dyDescent="0.25">
      <c r="A32" s="22">
        <v>26</v>
      </c>
      <c r="B32" s="41" t="s">
        <v>86</v>
      </c>
      <c r="C32" s="24" t="s">
        <v>87</v>
      </c>
      <c r="D32" s="70" t="s">
        <v>88</v>
      </c>
      <c r="E32" s="71"/>
      <c r="F32" s="25" t="s">
        <v>22</v>
      </c>
      <c r="G32" s="26" t="s">
        <v>23</v>
      </c>
      <c r="H32" s="27">
        <v>44256</v>
      </c>
      <c r="I32" s="27">
        <v>44440</v>
      </c>
      <c r="J32" s="29">
        <v>85000</v>
      </c>
      <c r="K32" s="29">
        <v>2439.5</v>
      </c>
      <c r="L32" s="29">
        <v>8577.06</v>
      </c>
      <c r="M32" s="29">
        <v>2584</v>
      </c>
      <c r="N32" s="29">
        <v>25</v>
      </c>
      <c r="O32" s="29">
        <v>0</v>
      </c>
      <c r="P32" s="28">
        <f t="shared" si="1"/>
        <v>13625.56</v>
      </c>
      <c r="Q32" s="29">
        <f t="shared" si="3"/>
        <v>71374.44</v>
      </c>
    </row>
    <row r="33" spans="1:17" s="14" customFormat="1" ht="16.5" customHeight="1" x14ac:dyDescent="0.25">
      <c r="A33" s="22">
        <v>27</v>
      </c>
      <c r="B33" s="23" t="s">
        <v>89</v>
      </c>
      <c r="C33" s="24" t="s">
        <v>90</v>
      </c>
      <c r="D33" s="67" t="s">
        <v>42</v>
      </c>
      <c r="E33" s="67"/>
      <c r="F33" s="25" t="s">
        <v>30</v>
      </c>
      <c r="G33" s="26" t="s">
        <v>23</v>
      </c>
      <c r="H33" s="27">
        <v>44378</v>
      </c>
      <c r="I33" s="27">
        <v>44562</v>
      </c>
      <c r="J33" s="28">
        <v>40000</v>
      </c>
      <c r="K33" s="29">
        <v>1148</v>
      </c>
      <c r="L33" s="29">
        <v>442.65</v>
      </c>
      <c r="M33" s="29">
        <v>1216</v>
      </c>
      <c r="N33" s="29">
        <v>25</v>
      </c>
      <c r="O33" s="29">
        <v>0</v>
      </c>
      <c r="P33" s="28">
        <f t="shared" si="1"/>
        <v>2831.65</v>
      </c>
      <c r="Q33" s="29">
        <f t="shared" si="3"/>
        <v>37168.35</v>
      </c>
    </row>
    <row r="34" spans="1:17" s="14" customFormat="1" ht="18" customHeight="1" x14ac:dyDescent="0.25">
      <c r="A34" s="22">
        <v>28</v>
      </c>
      <c r="B34" s="23" t="s">
        <v>91</v>
      </c>
      <c r="C34" s="24" t="s">
        <v>92</v>
      </c>
      <c r="D34" s="72" t="s">
        <v>51</v>
      </c>
      <c r="E34" s="72"/>
      <c r="F34" s="25" t="s">
        <v>22</v>
      </c>
      <c r="G34" s="26" t="s">
        <v>23</v>
      </c>
      <c r="H34" s="27">
        <v>44298</v>
      </c>
      <c r="I34" s="27">
        <v>44512</v>
      </c>
      <c r="J34" s="28">
        <v>35000</v>
      </c>
      <c r="K34" s="29">
        <v>1004.5</v>
      </c>
      <c r="L34" s="29">
        <v>0</v>
      </c>
      <c r="M34" s="29">
        <v>1064</v>
      </c>
      <c r="N34" s="29">
        <v>25</v>
      </c>
      <c r="O34" s="29">
        <v>0</v>
      </c>
      <c r="P34" s="28">
        <f>+K34+L34+M34+N34</f>
        <v>2093.5</v>
      </c>
      <c r="Q34" s="29">
        <f t="shared" si="3"/>
        <v>32906.5</v>
      </c>
    </row>
    <row r="35" spans="1:17" ht="15.75" thickBot="1" x14ac:dyDescent="0.3">
      <c r="A35" s="75" t="s">
        <v>93</v>
      </c>
      <c r="B35" s="76"/>
      <c r="C35" s="76"/>
      <c r="D35" s="76"/>
      <c r="E35" s="76"/>
      <c r="F35" s="76"/>
      <c r="G35" s="76"/>
      <c r="H35" s="76"/>
      <c r="I35" s="77"/>
      <c r="J35" s="51">
        <f t="shared" ref="J35:Q35" si="4">SUM(J7:J34)</f>
        <v>1752000</v>
      </c>
      <c r="K35" s="52">
        <f t="shared" si="4"/>
        <v>50283.4</v>
      </c>
      <c r="L35" s="51">
        <f t="shared" si="4"/>
        <v>130173.14999999998</v>
      </c>
      <c r="M35" s="52">
        <f t="shared" si="4"/>
        <v>53260.799999999996</v>
      </c>
      <c r="N35" s="52">
        <f t="shared" si="4"/>
        <v>700</v>
      </c>
      <c r="O35" s="52">
        <f t="shared" si="4"/>
        <v>2700.24</v>
      </c>
      <c r="P35" s="52">
        <f t="shared" si="4"/>
        <v>237116.58999999994</v>
      </c>
      <c r="Q35" s="52">
        <f t="shared" si="4"/>
        <v>1514883.41</v>
      </c>
    </row>
    <row r="36" spans="1:17" hidden="1" x14ac:dyDescent="0.25"/>
    <row r="38" spans="1:17" ht="55.5" customHeight="1" x14ac:dyDescent="0.25">
      <c r="C38" s="53" t="s">
        <v>94</v>
      </c>
      <c r="J38" s="54"/>
    </row>
    <row r="39" spans="1:17" ht="15.6" customHeight="1" x14ac:dyDescent="0.25">
      <c r="E39" s="78" t="s">
        <v>95</v>
      </c>
      <c r="F39" s="78"/>
      <c r="G39" s="78"/>
      <c r="H39" s="78"/>
      <c r="I39" s="78"/>
      <c r="J39" s="54"/>
      <c r="P39" s="55"/>
    </row>
    <row r="40" spans="1:17" ht="51.6" customHeight="1" x14ac:dyDescent="0.25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7" ht="15.75" thickBot="1" x14ac:dyDescent="0.3">
      <c r="E41" s="79"/>
      <c r="F41" s="79"/>
      <c r="G41" s="79"/>
      <c r="H41" s="79"/>
      <c r="I41" s="79"/>
      <c r="J41" s="56"/>
    </row>
    <row r="42" spans="1:17" x14ac:dyDescent="0.25">
      <c r="E42" s="80" t="s">
        <v>96</v>
      </c>
      <c r="F42" s="80"/>
      <c r="G42" s="80"/>
      <c r="H42" s="80"/>
      <c r="I42" s="80"/>
      <c r="J42" s="56"/>
    </row>
    <row r="43" spans="1:17" x14ac:dyDescent="0.25">
      <c r="E43" s="81"/>
      <c r="F43" s="81"/>
      <c r="G43" s="81"/>
      <c r="H43" s="81"/>
      <c r="I43" s="81"/>
    </row>
    <row r="44" spans="1:17" x14ac:dyDescent="0.25">
      <c r="E44" s="81" t="s">
        <v>97</v>
      </c>
      <c r="F44" s="81"/>
      <c r="G44" s="81"/>
      <c r="H44" s="81"/>
      <c r="I44" s="81"/>
    </row>
    <row r="45" spans="1:17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</sheetData>
  <mergeCells count="38">
    <mergeCell ref="E41:I41"/>
    <mergeCell ref="E42:I43"/>
    <mergeCell ref="E44:I44"/>
    <mergeCell ref="D33:E33"/>
    <mergeCell ref="D34:E34"/>
    <mergeCell ref="A35:I35"/>
    <mergeCell ref="E39:I39"/>
    <mergeCell ref="B40:L40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D7:E7"/>
    <mergeCell ref="D8:E8"/>
    <mergeCell ref="D10:E10"/>
    <mergeCell ref="D12:E12"/>
    <mergeCell ref="D13:E13"/>
    <mergeCell ref="D14:E14"/>
    <mergeCell ref="D15:E15"/>
    <mergeCell ref="D16:E16"/>
    <mergeCell ref="D17:E17"/>
    <mergeCell ref="D18:E18"/>
    <mergeCell ref="D19:E19"/>
    <mergeCell ref="D6:E6"/>
    <mergeCell ref="C1:M1"/>
    <mergeCell ref="C2:M2"/>
    <mergeCell ref="C3:M3"/>
    <mergeCell ref="C4:M4"/>
    <mergeCell ref="C5:M5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FEBRERO  2022</vt:lpstr>
      <vt:lpstr>'CONTRATADOS FEBRERO 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2022-03-04T15:21:17Z</cp:lastPrinted>
  <dcterms:created xsi:type="dcterms:W3CDTF">2022-02-28T17:58:24Z</dcterms:created>
  <dcterms:modified xsi:type="dcterms:W3CDTF">2022-03-04T17:10:45Z</dcterms:modified>
</cp:coreProperties>
</file>