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Aprobado'!$A$1:$C$91</definedName>
    <definedName name="_xlnm.Print_Area" localSheetId="1">'P2 Presupuesto Aprobado-Ejec '!$A$1:$P$82</definedName>
    <definedName name="_xlnm.Print_Area" localSheetId="2">'P3 Ejecucion '!$A$1:$N$86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"/>
  <c r="E76"/>
  <c r="E73"/>
  <c r="E72" s="1"/>
  <c r="E68"/>
  <c r="E65"/>
  <c r="E60"/>
  <c r="E50"/>
  <c r="E43"/>
  <c r="E34"/>
  <c r="E24"/>
  <c r="E14"/>
  <c r="E8"/>
  <c r="E7" l="1"/>
  <c r="E81" s="1"/>
  <c r="O9" i="2" l="1"/>
  <c r="O15"/>
  <c r="O25"/>
  <c r="O35"/>
  <c r="O44"/>
  <c r="O51"/>
  <c r="O61"/>
  <c r="O66"/>
  <c r="O69"/>
  <c r="O74"/>
  <c r="O73" s="1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C80" i="1"/>
  <c r="C77"/>
  <c r="C74"/>
  <c r="C73" s="1"/>
  <c r="C69"/>
  <c r="C66"/>
  <c r="C61"/>
  <c r="C51"/>
  <c r="C25"/>
  <c r="C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K7" i="3" l="1"/>
  <c r="K81" s="1"/>
  <c r="N8" i="2"/>
  <c r="N82" s="1"/>
  <c r="O8"/>
  <c r="O82" s="1"/>
  <c r="B8"/>
  <c r="B82" s="1"/>
  <c r="C7" i="3"/>
  <c r="C81" s="1"/>
  <c r="C72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B15" i="1"/>
  <c r="C9"/>
  <c r="B9"/>
  <c r="P16" i="2"/>
  <c r="P17"/>
  <c r="P18"/>
  <c r="P19"/>
  <c r="P20"/>
  <c r="P21"/>
  <c r="P22"/>
  <c r="P23"/>
  <c r="P26"/>
  <c r="P27"/>
  <c r="P28"/>
  <c r="P29"/>
  <c r="P30"/>
  <c r="P31"/>
  <c r="P32"/>
  <c r="P33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P13"/>
  <c r="P12"/>
  <c r="P11"/>
  <c r="P14"/>
  <c r="P10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F7"/>
  <c r="F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C8" i="1"/>
  <c r="B80"/>
  <c r="B77"/>
  <c r="B74"/>
  <c r="B73" s="1"/>
  <c r="B69"/>
  <c r="B66"/>
  <c r="B61"/>
  <c r="B51"/>
  <c r="B25"/>
  <c r="B8" l="1"/>
  <c r="B82" s="1"/>
  <c r="C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<sst xmlns="http://schemas.openxmlformats.org/spreadsheetml/2006/main" count="286" uniqueCount="111">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</sst>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showGridLines="0" view="pageBreakPreview" topLeftCell="A70" zoomScaleSheetLayoutView="100" workbookViewId="0">
      <selection activeCell="A90" sqref="A90"/>
    </sheetView>
  </sheetViews>
  <sheetFormatPr baseColWidth="10" defaultColWidth="11.44140625" defaultRowHeight="14.4"/>
  <cols>
    <col min="1" max="1" width="87.77734375" customWidth="1"/>
    <col min="2" max="2" width="17.5546875" customWidth="1"/>
    <col min="3" max="3" width="16.6640625" customWidth="1"/>
  </cols>
  <sheetData>
    <row r="1" spans="1:13" ht="25.2" customHeight="1">
      <c r="A1" s="47" t="s">
        <v>99</v>
      </c>
      <c r="B1" s="47"/>
      <c r="C1" s="47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>
      <c r="A2" s="47" t="s">
        <v>98</v>
      </c>
      <c r="B2" s="47"/>
      <c r="C2" s="47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6">
      <c r="A3" s="47">
        <v>2023</v>
      </c>
      <c r="B3" s="47"/>
      <c r="C3" s="47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>
      <c r="A4" s="48" t="s">
        <v>76</v>
      </c>
      <c r="B4" s="49"/>
      <c r="C4" s="4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>
      <c r="A5" s="48" t="s">
        <v>77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>
      <c r="A6" s="50" t="s">
        <v>66</v>
      </c>
      <c r="B6" s="51" t="s">
        <v>94</v>
      </c>
      <c r="C6" s="51" t="s">
        <v>93</v>
      </c>
    </row>
    <row r="7" spans="1:13" ht="28.2" customHeight="1">
      <c r="A7" s="50"/>
      <c r="B7" s="52"/>
      <c r="C7" s="52"/>
    </row>
    <row r="8" spans="1:13">
      <c r="A8" s="1" t="s">
        <v>0</v>
      </c>
      <c r="B8" s="11">
        <f>B9+B15+B25+B35+B44+B51+B61</f>
        <v>239151602</v>
      </c>
      <c r="C8" s="11">
        <f>C9+C15+C25+C35+C44+C51+C61</f>
        <v>0</v>
      </c>
    </row>
    <row r="9" spans="1:13">
      <c r="A9" s="2" t="s">
        <v>1</v>
      </c>
      <c r="B9" s="12">
        <f>B10+B11+B12+B13+B14</f>
        <v>133146209</v>
      </c>
      <c r="C9" s="12">
        <f>C10+C11+C12+C13+C14</f>
        <v>0</v>
      </c>
    </row>
    <row r="10" spans="1:13">
      <c r="A10" s="3" t="s">
        <v>2</v>
      </c>
      <c r="B10" s="13">
        <v>114730204</v>
      </c>
      <c r="C10" s="13">
        <v>0</v>
      </c>
    </row>
    <row r="11" spans="1:13">
      <c r="A11" s="3" t="s">
        <v>3</v>
      </c>
      <c r="B11" s="13">
        <v>5832596</v>
      </c>
      <c r="C11" s="13">
        <v>0</v>
      </c>
    </row>
    <row r="12" spans="1:13">
      <c r="A12" s="3" t="s">
        <v>4</v>
      </c>
      <c r="B12" s="13">
        <v>50000</v>
      </c>
      <c r="C12" s="13">
        <v>0</v>
      </c>
    </row>
    <row r="13" spans="1:13">
      <c r="A13" s="3" t="s">
        <v>5</v>
      </c>
      <c r="B13" s="13">
        <v>0</v>
      </c>
      <c r="C13" s="13">
        <v>0</v>
      </c>
    </row>
    <row r="14" spans="1:13">
      <c r="A14" s="3" t="s">
        <v>6</v>
      </c>
      <c r="B14" s="13">
        <v>12533409</v>
      </c>
      <c r="C14" s="13">
        <v>0</v>
      </c>
    </row>
    <row r="15" spans="1:13">
      <c r="A15" s="2" t="s">
        <v>7</v>
      </c>
      <c r="B15" s="12">
        <f>B16+B17+B18+B19+B21+B20+B22+B23+B24</f>
        <v>50840834</v>
      </c>
      <c r="C15" s="12">
        <f>C16+C17+C18+C19+C21+C20+C22+C23+C24</f>
        <v>0</v>
      </c>
    </row>
    <row r="16" spans="1:13">
      <c r="A16" s="3" t="s">
        <v>8</v>
      </c>
      <c r="B16" s="13">
        <v>6440000</v>
      </c>
      <c r="C16" s="13">
        <v>0</v>
      </c>
    </row>
    <row r="17" spans="1:3">
      <c r="A17" s="3" t="s">
        <v>9</v>
      </c>
      <c r="B17" s="13">
        <v>2511410</v>
      </c>
      <c r="C17" s="13">
        <v>0</v>
      </c>
    </row>
    <row r="18" spans="1:3">
      <c r="A18" s="3" t="s">
        <v>10</v>
      </c>
      <c r="B18" s="13">
        <v>2400000</v>
      </c>
      <c r="C18" s="13">
        <v>0</v>
      </c>
    </row>
    <row r="19" spans="1:3">
      <c r="A19" s="3" t="s">
        <v>11</v>
      </c>
      <c r="B19" s="13">
        <v>0</v>
      </c>
      <c r="C19" s="13">
        <v>0</v>
      </c>
    </row>
    <row r="20" spans="1:3">
      <c r="A20" s="3" t="s">
        <v>12</v>
      </c>
      <c r="B20" s="13">
        <v>5734000</v>
      </c>
      <c r="C20" s="13">
        <v>0</v>
      </c>
    </row>
    <row r="21" spans="1:3">
      <c r="A21" s="3" t="s">
        <v>13</v>
      </c>
      <c r="B21" s="13">
        <v>976373</v>
      </c>
      <c r="C21" s="13">
        <v>0</v>
      </c>
    </row>
    <row r="22" spans="1:3">
      <c r="A22" s="3" t="s">
        <v>14</v>
      </c>
      <c r="B22" s="13">
        <v>5840000</v>
      </c>
      <c r="C22" s="13">
        <v>0</v>
      </c>
    </row>
    <row r="23" spans="1:3">
      <c r="A23" s="3" t="s">
        <v>15</v>
      </c>
      <c r="B23" s="13">
        <v>23224051</v>
      </c>
      <c r="C23" s="13">
        <v>0</v>
      </c>
    </row>
    <row r="24" spans="1:3">
      <c r="A24" s="3" t="s">
        <v>16</v>
      </c>
      <c r="B24" s="13">
        <v>3715000</v>
      </c>
      <c r="C24" s="13">
        <v>0</v>
      </c>
    </row>
    <row r="25" spans="1:3">
      <c r="A25" s="2" t="s">
        <v>17</v>
      </c>
      <c r="B25" s="12">
        <f>B26+B27+B28+B29+B30+B31+B32+B33+B34</f>
        <v>49394559</v>
      </c>
      <c r="C25" s="12">
        <f>C26+C27+C28+C29+C30+C31+C32+C33+C34</f>
        <v>0</v>
      </c>
    </row>
    <row r="26" spans="1:3">
      <c r="A26" s="3" t="s">
        <v>18</v>
      </c>
      <c r="B26" s="13">
        <v>350000</v>
      </c>
      <c r="C26" s="13">
        <v>0</v>
      </c>
    </row>
    <row r="27" spans="1:3">
      <c r="A27" s="3" t="s">
        <v>19</v>
      </c>
      <c r="B27" s="13">
        <v>35099914</v>
      </c>
      <c r="C27" s="13">
        <v>0</v>
      </c>
    </row>
    <row r="28" spans="1:3">
      <c r="A28" s="3" t="s">
        <v>20</v>
      </c>
      <c r="B28" s="13">
        <v>771100</v>
      </c>
      <c r="C28" s="13">
        <v>0</v>
      </c>
    </row>
    <row r="29" spans="1:3">
      <c r="A29" s="3" t="s">
        <v>21</v>
      </c>
      <c r="B29" s="13">
        <v>10000</v>
      </c>
      <c r="C29" s="13">
        <v>0</v>
      </c>
    </row>
    <row r="30" spans="1:3">
      <c r="A30" s="3" t="s">
        <v>22</v>
      </c>
      <c r="B30" s="13">
        <v>423300</v>
      </c>
      <c r="C30" s="13">
        <v>0</v>
      </c>
    </row>
    <row r="31" spans="1:3">
      <c r="A31" s="3" t="s">
        <v>23</v>
      </c>
      <c r="B31" s="13">
        <v>4384563</v>
      </c>
      <c r="C31" s="13">
        <v>0</v>
      </c>
    </row>
    <row r="32" spans="1:3">
      <c r="A32" s="3" t="s">
        <v>24</v>
      </c>
      <c r="B32" s="13">
        <v>5905000</v>
      </c>
      <c r="C32" s="13">
        <v>0</v>
      </c>
    </row>
    <row r="33" spans="1:3">
      <c r="A33" s="3" t="s">
        <v>25</v>
      </c>
      <c r="B33" s="13">
        <v>0</v>
      </c>
      <c r="C33" s="13">
        <v>0</v>
      </c>
    </row>
    <row r="34" spans="1:3">
      <c r="A34" s="3" t="s">
        <v>26</v>
      </c>
      <c r="B34" s="13">
        <v>2450682</v>
      </c>
      <c r="C34" s="13">
        <v>0</v>
      </c>
    </row>
    <row r="35" spans="1:3">
      <c r="A35" s="2" t="s">
        <v>27</v>
      </c>
      <c r="B35" s="12">
        <v>0</v>
      </c>
      <c r="C35" s="12">
        <v>0</v>
      </c>
    </row>
    <row r="36" spans="1:3">
      <c r="A36" s="3" t="s">
        <v>28</v>
      </c>
      <c r="B36" s="13">
        <v>0</v>
      </c>
      <c r="C36" s="13">
        <v>0</v>
      </c>
    </row>
    <row r="37" spans="1:3">
      <c r="A37" s="3" t="s">
        <v>29</v>
      </c>
      <c r="B37" s="13">
        <v>0</v>
      </c>
      <c r="C37" s="13">
        <v>0</v>
      </c>
    </row>
    <row r="38" spans="1:3">
      <c r="A38" s="3" t="s">
        <v>30</v>
      </c>
      <c r="B38" s="13">
        <v>0</v>
      </c>
      <c r="C38" s="13">
        <v>0</v>
      </c>
    </row>
    <row r="39" spans="1:3">
      <c r="A39" s="3" t="s">
        <v>31</v>
      </c>
      <c r="B39" s="13">
        <v>0</v>
      </c>
      <c r="C39" s="13">
        <v>0</v>
      </c>
    </row>
    <row r="40" spans="1:3">
      <c r="A40" s="3" t="s">
        <v>32</v>
      </c>
      <c r="B40" s="13">
        <v>0</v>
      </c>
      <c r="C40" s="13">
        <v>0</v>
      </c>
    </row>
    <row r="41" spans="1:3">
      <c r="A41" s="3" t="s">
        <v>33</v>
      </c>
      <c r="B41" s="13">
        <v>0</v>
      </c>
      <c r="C41" s="13">
        <v>0</v>
      </c>
    </row>
    <row r="42" spans="1:3">
      <c r="A42" s="3" t="s">
        <v>34</v>
      </c>
      <c r="B42" s="13">
        <v>0</v>
      </c>
      <c r="C42" s="13">
        <v>0</v>
      </c>
    </row>
    <row r="43" spans="1:3">
      <c r="A43" s="3" t="s">
        <v>35</v>
      </c>
      <c r="B43" s="13">
        <v>0</v>
      </c>
      <c r="C43" s="13">
        <v>0</v>
      </c>
    </row>
    <row r="44" spans="1:3">
      <c r="A44" s="2" t="s">
        <v>36</v>
      </c>
      <c r="B44" s="12">
        <v>0</v>
      </c>
      <c r="C44" s="12">
        <v>0</v>
      </c>
    </row>
    <row r="45" spans="1:3">
      <c r="A45" s="3" t="s">
        <v>37</v>
      </c>
      <c r="B45" s="13">
        <v>0</v>
      </c>
      <c r="C45" s="13">
        <v>0</v>
      </c>
    </row>
    <row r="46" spans="1:3">
      <c r="A46" s="3" t="s">
        <v>38</v>
      </c>
      <c r="B46" s="13">
        <v>0</v>
      </c>
      <c r="C46" s="13">
        <v>0</v>
      </c>
    </row>
    <row r="47" spans="1:3">
      <c r="A47" s="3" t="s">
        <v>39</v>
      </c>
      <c r="B47" s="13">
        <v>0</v>
      </c>
      <c r="C47" s="13">
        <v>0</v>
      </c>
    </row>
    <row r="48" spans="1:3">
      <c r="A48" s="3" t="s">
        <v>40</v>
      </c>
      <c r="B48" s="13">
        <v>0</v>
      </c>
      <c r="C48" s="13">
        <v>0</v>
      </c>
    </row>
    <row r="49" spans="1:3">
      <c r="A49" s="3" t="s">
        <v>41</v>
      </c>
      <c r="B49" s="13">
        <v>0</v>
      </c>
      <c r="C49" s="13">
        <v>0</v>
      </c>
    </row>
    <row r="50" spans="1:3">
      <c r="A50" s="3" t="s">
        <v>42</v>
      </c>
      <c r="B50" s="13">
        <v>0</v>
      </c>
      <c r="C50" s="13">
        <v>0</v>
      </c>
    </row>
    <row r="51" spans="1:3">
      <c r="A51" s="2" t="s">
        <v>43</v>
      </c>
      <c r="B51" s="12">
        <f>B52+B53+B54+B55+B56+B57+B58+B59+B60</f>
        <v>5770000</v>
      </c>
      <c r="C51" s="12">
        <f>C52+C53+C54+C55+C56+C57+C58+C59+C60</f>
        <v>0</v>
      </c>
    </row>
    <row r="52" spans="1:3">
      <c r="A52" s="3" t="s">
        <v>44</v>
      </c>
      <c r="B52" s="13">
        <v>1735000</v>
      </c>
      <c r="C52" s="13">
        <v>0</v>
      </c>
    </row>
    <row r="53" spans="1:3">
      <c r="A53" s="3" t="s">
        <v>45</v>
      </c>
      <c r="B53" s="13">
        <v>350000</v>
      </c>
      <c r="C53" s="13">
        <v>0</v>
      </c>
    </row>
    <row r="54" spans="1:3">
      <c r="A54" s="3" t="s">
        <v>46</v>
      </c>
      <c r="B54" s="13">
        <v>10000</v>
      </c>
      <c r="C54" s="13">
        <v>0</v>
      </c>
    </row>
    <row r="55" spans="1:3">
      <c r="A55" s="3" t="s">
        <v>47</v>
      </c>
      <c r="B55" s="13">
        <v>0</v>
      </c>
      <c r="C55" s="13">
        <v>0</v>
      </c>
    </row>
    <row r="56" spans="1:3">
      <c r="A56" s="3" t="s">
        <v>48</v>
      </c>
      <c r="B56" s="13">
        <v>3575000</v>
      </c>
      <c r="C56" s="13">
        <v>0</v>
      </c>
    </row>
    <row r="57" spans="1:3">
      <c r="A57" s="3" t="s">
        <v>49</v>
      </c>
      <c r="B57" s="13">
        <v>100000</v>
      </c>
      <c r="C57" s="13">
        <v>0</v>
      </c>
    </row>
    <row r="58" spans="1:3">
      <c r="A58" s="3" t="s">
        <v>50</v>
      </c>
      <c r="B58" s="13">
        <v>0</v>
      </c>
      <c r="C58" s="13">
        <v>0</v>
      </c>
    </row>
    <row r="59" spans="1:3">
      <c r="A59" s="3" t="s">
        <v>51</v>
      </c>
      <c r="B59" s="13">
        <v>0</v>
      </c>
      <c r="C59" s="13">
        <v>0</v>
      </c>
    </row>
    <row r="60" spans="1:3">
      <c r="A60" s="3" t="s">
        <v>52</v>
      </c>
      <c r="B60" s="13">
        <v>0</v>
      </c>
      <c r="C60" s="13">
        <v>0</v>
      </c>
    </row>
    <row r="61" spans="1:3">
      <c r="A61" s="2" t="s">
        <v>53</v>
      </c>
      <c r="B61" s="12">
        <f>B62+B63+B64+B65</f>
        <v>0</v>
      </c>
      <c r="C61" s="12">
        <f>C62+C63+C64+C65</f>
        <v>0</v>
      </c>
    </row>
    <row r="62" spans="1:3">
      <c r="A62" s="3" t="s">
        <v>54</v>
      </c>
      <c r="B62" s="13">
        <v>0</v>
      </c>
      <c r="C62" s="13">
        <v>0</v>
      </c>
    </row>
    <row r="63" spans="1:3">
      <c r="A63" s="3" t="s">
        <v>55</v>
      </c>
      <c r="B63" s="13">
        <v>0</v>
      </c>
      <c r="C63" s="13">
        <v>0</v>
      </c>
    </row>
    <row r="64" spans="1:3">
      <c r="A64" s="3" t="s">
        <v>56</v>
      </c>
      <c r="B64" s="13">
        <v>0</v>
      </c>
      <c r="C64" s="13">
        <v>0</v>
      </c>
    </row>
    <row r="65" spans="1:3">
      <c r="A65" s="3" t="s">
        <v>57</v>
      </c>
      <c r="B65" s="13">
        <v>0</v>
      </c>
      <c r="C65" s="13">
        <v>0</v>
      </c>
    </row>
    <row r="66" spans="1:3">
      <c r="A66" s="2" t="s">
        <v>58</v>
      </c>
      <c r="B66" s="12">
        <f>B67+B68</f>
        <v>0</v>
      </c>
      <c r="C66" s="12">
        <f>C67+C68</f>
        <v>0</v>
      </c>
    </row>
    <row r="67" spans="1:3">
      <c r="A67" s="3" t="s">
        <v>59</v>
      </c>
      <c r="B67" s="13">
        <v>0</v>
      </c>
      <c r="C67" s="13">
        <v>0</v>
      </c>
    </row>
    <row r="68" spans="1:3">
      <c r="A68" s="3" t="s">
        <v>60</v>
      </c>
      <c r="B68" s="13">
        <v>0</v>
      </c>
      <c r="C68" s="13">
        <v>0</v>
      </c>
    </row>
    <row r="69" spans="1:3">
      <c r="A69" s="2" t="s">
        <v>61</v>
      </c>
      <c r="B69" s="12">
        <f>B70+B71+B72</f>
        <v>0</v>
      </c>
      <c r="C69" s="12">
        <f>C70+C71+C72</f>
        <v>0</v>
      </c>
    </row>
    <row r="70" spans="1:3">
      <c r="A70" s="3" t="s">
        <v>62</v>
      </c>
      <c r="B70" s="13">
        <v>0</v>
      </c>
      <c r="C70" s="13">
        <v>0</v>
      </c>
    </row>
    <row r="71" spans="1:3">
      <c r="A71" s="3" t="s">
        <v>63</v>
      </c>
      <c r="B71" s="13">
        <v>0</v>
      </c>
      <c r="C71" s="13">
        <v>0</v>
      </c>
    </row>
    <row r="72" spans="1:3">
      <c r="A72" s="3" t="s">
        <v>64</v>
      </c>
      <c r="B72" s="13">
        <v>0</v>
      </c>
      <c r="C72" s="13">
        <v>0</v>
      </c>
    </row>
    <row r="73" spans="1:3">
      <c r="A73" s="1" t="s">
        <v>67</v>
      </c>
      <c r="B73" s="11">
        <f>B74</f>
        <v>0</v>
      </c>
      <c r="C73" s="11">
        <f>C74</f>
        <v>0</v>
      </c>
    </row>
    <row r="74" spans="1:3">
      <c r="A74" s="2" t="s">
        <v>68</v>
      </c>
      <c r="B74" s="12">
        <f>B75+B76</f>
        <v>0</v>
      </c>
      <c r="C74" s="12">
        <f>C75+C76</f>
        <v>0</v>
      </c>
    </row>
    <row r="75" spans="1:3">
      <c r="A75" s="3" t="s">
        <v>69</v>
      </c>
      <c r="B75" s="13">
        <v>0</v>
      </c>
      <c r="C75" s="13">
        <v>0</v>
      </c>
    </row>
    <row r="76" spans="1:3">
      <c r="A76" s="3" t="s">
        <v>70</v>
      </c>
      <c r="B76" s="13">
        <v>0</v>
      </c>
      <c r="C76" s="13">
        <v>0</v>
      </c>
    </row>
    <row r="77" spans="1:3">
      <c r="A77" s="2" t="s">
        <v>71</v>
      </c>
      <c r="B77" s="12">
        <f>B78+B79</f>
        <v>0</v>
      </c>
      <c r="C77" s="12">
        <f>C78+C79</f>
        <v>0</v>
      </c>
    </row>
    <row r="78" spans="1:3">
      <c r="A78" s="3" t="s">
        <v>72</v>
      </c>
      <c r="B78" s="13">
        <v>0</v>
      </c>
      <c r="C78" s="13">
        <v>0</v>
      </c>
    </row>
    <row r="79" spans="1:3">
      <c r="A79" s="3" t="s">
        <v>73</v>
      </c>
      <c r="B79" s="13">
        <v>0</v>
      </c>
      <c r="C79" s="13">
        <v>0</v>
      </c>
    </row>
    <row r="80" spans="1:3">
      <c r="A80" s="2" t="s">
        <v>74</v>
      </c>
      <c r="B80" s="12">
        <f>B81</f>
        <v>0</v>
      </c>
      <c r="C80" s="12">
        <f>C81</f>
        <v>0</v>
      </c>
    </row>
    <row r="81" spans="1:3">
      <c r="A81" s="3" t="s">
        <v>75</v>
      </c>
      <c r="B81" s="13">
        <v>0</v>
      </c>
      <c r="C81" s="13">
        <v>0</v>
      </c>
    </row>
    <row r="82" spans="1:3">
      <c r="A82" s="4" t="s">
        <v>65</v>
      </c>
      <c r="B82" s="14">
        <f>B73+B8</f>
        <v>239151602</v>
      </c>
      <c r="C82" s="14">
        <f>C73+C8</f>
        <v>0</v>
      </c>
    </row>
    <row r="83" spans="1:3" ht="15" thickBot="1"/>
    <row r="84" spans="1:3" ht="26.25" customHeight="1" thickBot="1">
      <c r="A84" s="9" t="s">
        <v>95</v>
      </c>
    </row>
    <row r="85" spans="1:3" ht="33.75" customHeight="1" thickBot="1">
      <c r="A85" s="7" t="s">
        <v>96</v>
      </c>
    </row>
    <row r="86" spans="1:3" ht="58.2" thickBot="1">
      <c r="A86" s="8" t="s">
        <v>97</v>
      </c>
    </row>
    <row r="87" spans="1:3">
      <c r="A87" s="38"/>
    </row>
    <row r="89" spans="1:3">
      <c r="A89" t="s">
        <v>102</v>
      </c>
      <c r="B89" t="s">
        <v>104</v>
      </c>
    </row>
    <row r="90" spans="1:3">
      <c r="A90" s="31" t="s">
        <v>107</v>
      </c>
      <c r="B90" t="s">
        <v>105</v>
      </c>
    </row>
    <row r="91" spans="1:3">
      <c r="A91" s="31" t="s">
        <v>101</v>
      </c>
      <c r="B91" t="s">
        <v>108</v>
      </c>
    </row>
  </sheetData>
  <mergeCells count="8">
    <mergeCell ref="A2:C2"/>
    <mergeCell ref="A1:C1"/>
    <mergeCell ref="A5:C5"/>
    <mergeCell ref="A6:A7"/>
    <mergeCell ref="B6:B7"/>
    <mergeCell ref="C6:C7"/>
    <mergeCell ref="A4:C4"/>
    <mergeCell ref="A3:C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view="pageBreakPreview" zoomScaleSheetLayoutView="100" workbookViewId="0">
      <selection activeCell="G8" sqref="G8:G82"/>
    </sheetView>
  </sheetViews>
  <sheetFormatPr baseColWidth="10" defaultColWidth="11.44140625" defaultRowHeight="14.4"/>
  <cols>
    <col min="1" max="1" width="55.77734375" customWidth="1"/>
    <col min="2" max="2" width="14.33203125" customWidth="1"/>
    <col min="3" max="3" width="12.44140625" customWidth="1"/>
    <col min="4" max="4" width="13.33203125" customWidth="1"/>
    <col min="5" max="5" width="12.77734375" customWidth="1"/>
    <col min="6" max="6" width="13.33203125" customWidth="1"/>
    <col min="7" max="7" width="13.21875" customWidth="1"/>
    <col min="8" max="8" width="8.109375" customWidth="1"/>
    <col min="9" max="9" width="7.77734375" customWidth="1"/>
    <col min="10" max="10" width="8.33203125" customWidth="1"/>
    <col min="11" max="11" width="7.88671875" customWidth="1"/>
    <col min="12" max="12" width="11.109375" customWidth="1"/>
    <col min="13" max="13" width="9.44140625" customWidth="1"/>
    <col min="14" max="14" width="10.109375" customWidth="1"/>
    <col min="15" max="15" width="10.6640625" customWidth="1"/>
    <col min="16" max="16" width="14.109375" customWidth="1"/>
    <col min="17" max="17" width="12.44140625" bestFit="1" customWidth="1"/>
  </cols>
  <sheetData>
    <row r="1" spans="1:17" ht="28.5" customHeight="1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6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>
      <c r="A6" s="50" t="s">
        <v>66</v>
      </c>
      <c r="B6" s="51" t="s">
        <v>94</v>
      </c>
      <c r="C6" s="51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>
      <c r="A7" s="61"/>
      <c r="B7" s="62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239151602</v>
      </c>
      <c r="C8" s="17">
        <f>+C9+C15+C25+C35+C44+C51+C61+C66+C69+C73</f>
        <v>0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19877664.859999999</v>
      </c>
      <c r="G8" s="18">
        <f>+G9+G15+G25+G35+G35+G44+G51+G61+G66+G69+G73</f>
        <v>13544280.700000001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70287294.209999993</v>
      </c>
    </row>
    <row r="9" spans="1:17">
      <c r="A9" s="27" t="s">
        <v>1</v>
      </c>
      <c r="B9" s="35">
        <f>B10+B11+B12+B13+B14</f>
        <v>133146209</v>
      </c>
      <c r="C9" s="17">
        <f t="shared" ref="C9:L9" si="1">+C10+C11+C12+C13+C14</f>
        <v>0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10444155.9</v>
      </c>
      <c r="G9" s="17">
        <f t="shared" si="1"/>
        <v>8660859.8000000007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39317580.680000007</v>
      </c>
    </row>
    <row r="10" spans="1:17">
      <c r="A10" s="28" t="s">
        <v>2</v>
      </c>
      <c r="B10" s="36">
        <v>114730204</v>
      </c>
      <c r="C10" s="36">
        <v>0</v>
      </c>
      <c r="D10" s="23">
        <v>8688190.0800000001</v>
      </c>
      <c r="E10" s="23">
        <v>9065190.0800000001</v>
      </c>
      <c r="F10" s="23">
        <v>9125381.7899999991</v>
      </c>
      <c r="G10" s="23">
        <v>7400624</v>
      </c>
      <c r="H10" s="23">
        <v>0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34279385.950000003</v>
      </c>
      <c r="Q10" s="13"/>
    </row>
    <row r="11" spans="1:17">
      <c r="A11" s="28" t="s">
        <v>3</v>
      </c>
      <c r="B11" s="36">
        <v>5832596</v>
      </c>
      <c r="C11" s="36">
        <v>0</v>
      </c>
      <c r="D11" s="23">
        <v>223500</v>
      </c>
      <c r="E11" s="23">
        <v>223500</v>
      </c>
      <c r="F11" s="23">
        <v>289520.13</v>
      </c>
      <c r="G11" s="23">
        <v>223500</v>
      </c>
      <c r="H11" s="23">
        <v>0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960020.13</v>
      </c>
    </row>
    <row r="12" spans="1:17">
      <c r="A12" s="28" t="s">
        <v>4</v>
      </c>
      <c r="B12" s="36">
        <v>50000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12533409</v>
      </c>
      <c r="C14" s="36">
        <v>0</v>
      </c>
      <c r="D14" s="23">
        <v>1002305.26</v>
      </c>
      <c r="E14" s="23">
        <v>1009879.56</v>
      </c>
      <c r="F14" s="23">
        <v>1029253.98</v>
      </c>
      <c r="G14" s="23">
        <v>1036735.8</v>
      </c>
      <c r="H14" s="23">
        <v>0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4078174.5999999996</v>
      </c>
    </row>
    <row r="15" spans="1:17">
      <c r="A15" s="27" t="s">
        <v>7</v>
      </c>
      <c r="B15" s="35">
        <f>B16+B17+B18+B19+B21+B20+B22+B23+B24</f>
        <v>50840834</v>
      </c>
      <c r="C15" s="35">
        <f>C16+C17+C18+C19+C21+C20+C22+C23+C24</f>
        <v>0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3734413.58</v>
      </c>
      <c r="G15" s="17">
        <f t="shared" si="4"/>
        <v>1956700.41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11173959.620000001</v>
      </c>
    </row>
    <row r="16" spans="1:17">
      <c r="A16" s="28" t="s">
        <v>8</v>
      </c>
      <c r="B16" s="36">
        <v>6440000</v>
      </c>
      <c r="C16" s="36">
        <v>0</v>
      </c>
      <c r="D16" s="23">
        <v>50714.83</v>
      </c>
      <c r="E16" s="23">
        <v>335029.09000000003</v>
      </c>
      <c r="F16" s="23">
        <v>583548.52</v>
      </c>
      <c r="G16" s="23">
        <v>683957.14</v>
      </c>
      <c r="H16" s="23">
        <v>0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1653249.58</v>
      </c>
    </row>
    <row r="17" spans="1:16">
      <c r="A17" s="28" t="s">
        <v>9</v>
      </c>
      <c r="B17" s="36">
        <v>2511410</v>
      </c>
      <c r="C17" s="36">
        <v>0</v>
      </c>
      <c r="D17" s="23">
        <v>0</v>
      </c>
      <c r="E17" s="23">
        <v>0</v>
      </c>
      <c r="F17" s="23">
        <v>150000</v>
      </c>
      <c r="G17" s="23">
        <v>0</v>
      </c>
      <c r="H17" s="23">
        <v>0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150000</v>
      </c>
    </row>
    <row r="18" spans="1:16">
      <c r="A18" s="28" t="s">
        <v>10</v>
      </c>
      <c r="B18" s="36">
        <v>2400000</v>
      </c>
      <c r="C18" s="36">
        <v>0</v>
      </c>
      <c r="D18" s="20">
        <v>227700</v>
      </c>
      <c r="E18" s="20">
        <v>240100</v>
      </c>
      <c r="F18" s="20">
        <v>257100</v>
      </c>
      <c r="G18" s="20">
        <v>241350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966250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5734000</v>
      </c>
      <c r="C20" s="36">
        <v>0</v>
      </c>
      <c r="D20" s="23">
        <v>292433.40000000002</v>
      </c>
      <c r="E20" s="23">
        <v>400167.1</v>
      </c>
      <c r="F20" s="23">
        <v>397300.24</v>
      </c>
      <c r="G20" s="23">
        <v>397300.24</v>
      </c>
      <c r="H20" s="23">
        <v>0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1487200.98</v>
      </c>
    </row>
    <row r="21" spans="1:16">
      <c r="A21" s="28" t="s">
        <v>13</v>
      </c>
      <c r="B21" s="36">
        <v>976373</v>
      </c>
      <c r="C21" s="36">
        <v>0</v>
      </c>
      <c r="D21" s="20">
        <v>533057.43000000005</v>
      </c>
      <c r="E21" s="20">
        <v>0</v>
      </c>
      <c r="F21" s="23">
        <v>361307.3</v>
      </c>
      <c r="G21" s="20">
        <v>64204.06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>
        <f t="shared" si="3"/>
        <v>958568.79</v>
      </c>
    </row>
    <row r="22" spans="1:16">
      <c r="A22" s="28" t="s">
        <v>14</v>
      </c>
      <c r="B22" s="36">
        <v>5840000</v>
      </c>
      <c r="C22" s="36">
        <v>0</v>
      </c>
      <c r="D22" s="23">
        <v>3000000</v>
      </c>
      <c r="E22" s="23">
        <v>1100000</v>
      </c>
      <c r="F22" s="20">
        <v>0</v>
      </c>
      <c r="G22" s="23">
        <v>144988.96</v>
      </c>
      <c r="H22" s="23">
        <v>0</v>
      </c>
      <c r="I22" s="23">
        <v>0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4244988.96</v>
      </c>
    </row>
    <row r="23" spans="1:16">
      <c r="A23" s="28" t="s">
        <v>15</v>
      </c>
      <c r="B23" s="36">
        <v>23224051</v>
      </c>
      <c r="C23" s="36">
        <v>0</v>
      </c>
      <c r="D23" s="23">
        <v>0</v>
      </c>
      <c r="E23" s="23">
        <v>97500</v>
      </c>
      <c r="F23" s="23">
        <v>1370701.3</v>
      </c>
      <c r="G23" s="23">
        <v>245500.01</v>
      </c>
      <c r="H23" s="23">
        <v>0</v>
      </c>
      <c r="I23" s="23">
        <v>0</v>
      </c>
      <c r="J23" s="25">
        <v>0</v>
      </c>
      <c r="K23" s="22">
        <v>0</v>
      </c>
      <c r="L23" s="19">
        <v>0</v>
      </c>
      <c r="M23" s="19">
        <v>0</v>
      </c>
      <c r="N23" s="23">
        <v>0</v>
      </c>
      <c r="O23" s="19">
        <v>0</v>
      </c>
      <c r="P23" s="18">
        <f t="shared" si="3"/>
        <v>1713701.31</v>
      </c>
    </row>
    <row r="24" spans="1:16">
      <c r="A24" s="28" t="s">
        <v>16</v>
      </c>
      <c r="B24" s="36">
        <v>3715000</v>
      </c>
      <c r="C24" s="36">
        <v>0</v>
      </c>
      <c r="D24" s="36">
        <v>0</v>
      </c>
      <c r="E24" s="23">
        <v>0</v>
      </c>
      <c r="F24" s="23">
        <v>614456.22</v>
      </c>
      <c r="G24" s="23">
        <v>179400</v>
      </c>
      <c r="H24" s="23">
        <v>0</v>
      </c>
      <c r="I24" s="23">
        <v>0</v>
      </c>
      <c r="J24" s="23">
        <v>0</v>
      </c>
      <c r="K24" s="25">
        <v>0</v>
      </c>
      <c r="L24" s="22">
        <v>0</v>
      </c>
      <c r="M24" s="19">
        <v>0</v>
      </c>
      <c r="N24" s="19">
        <v>0</v>
      </c>
      <c r="O24" s="23">
        <v>0</v>
      </c>
      <c r="P24" s="18">
        <v>0</v>
      </c>
    </row>
    <row r="25" spans="1:16">
      <c r="A25" s="27" t="s">
        <v>17</v>
      </c>
      <c r="B25" s="35">
        <f>B26+B27+B28+B29+B30+B31+B32+B33+B34</f>
        <v>49394559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5699095.3799999999</v>
      </c>
      <c r="G25" s="17">
        <f t="shared" si="6"/>
        <v>2727220.5100000002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18173059.510000002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33032.5</v>
      </c>
      <c r="F26" s="23">
        <v>0</v>
      </c>
      <c r="G26" s="23">
        <v>22540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55572.5</v>
      </c>
    </row>
    <row r="27" spans="1:16">
      <c r="A27" s="28" t="s">
        <v>19</v>
      </c>
      <c r="B27" s="36">
        <v>35099914</v>
      </c>
      <c r="C27" s="36">
        <v>0</v>
      </c>
      <c r="D27" s="23">
        <v>0</v>
      </c>
      <c r="E27" s="23">
        <v>9518678.0199999996</v>
      </c>
      <c r="F27" s="20">
        <v>4499000.01</v>
      </c>
      <c r="G27" s="23">
        <v>2008460</v>
      </c>
      <c r="H27" s="23">
        <v>0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16026138.029999999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0">
        <v>199685.5</v>
      </c>
      <c r="F28" s="23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199685.5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423300</v>
      </c>
      <c r="C30" s="36">
        <v>0</v>
      </c>
      <c r="D30" s="23">
        <v>0</v>
      </c>
      <c r="E30" s="23">
        <v>0</v>
      </c>
      <c r="F30" s="23">
        <v>0</v>
      </c>
      <c r="G30" s="23">
        <v>183054.22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183054.22</v>
      </c>
    </row>
    <row r="31" spans="1:16">
      <c r="A31" s="28" t="s">
        <v>23</v>
      </c>
      <c r="B31" s="36">
        <v>4384563</v>
      </c>
      <c r="C31" s="36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0</v>
      </c>
    </row>
    <row r="32" spans="1:16">
      <c r="A32" s="28" t="s">
        <v>24</v>
      </c>
      <c r="B32" s="36">
        <v>5905000</v>
      </c>
      <c r="C32" s="36">
        <v>0</v>
      </c>
      <c r="D32" s="23">
        <v>0</v>
      </c>
      <c r="E32" s="23">
        <v>200113</v>
      </c>
      <c r="F32" s="23">
        <v>1099984.17</v>
      </c>
      <c r="G32" s="23">
        <v>408512.09</v>
      </c>
      <c r="H32" s="23">
        <v>0</v>
      </c>
      <c r="I32" s="23">
        <v>0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1708609.26</v>
      </c>
    </row>
    <row r="33" spans="1:16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19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>
      <c r="A34" s="28" t="s">
        <v>26</v>
      </c>
      <c r="B34" s="36">
        <v>2450682</v>
      </c>
      <c r="C34" s="36">
        <v>0</v>
      </c>
      <c r="D34" s="36">
        <v>0</v>
      </c>
      <c r="E34" s="23">
        <v>199572.8</v>
      </c>
      <c r="F34" s="23">
        <v>100111.2</v>
      </c>
      <c r="G34" s="23">
        <v>104654.2</v>
      </c>
      <c r="H34" s="23">
        <v>0</v>
      </c>
      <c r="I34" s="23">
        <v>0</v>
      </c>
      <c r="J34" s="23">
        <v>0</v>
      </c>
      <c r="K34" s="25">
        <v>0</v>
      </c>
      <c r="L34" s="22">
        <v>0</v>
      </c>
      <c r="M34" s="19">
        <v>0</v>
      </c>
      <c r="N34" s="19">
        <v>0</v>
      </c>
      <c r="O34" s="23">
        <v>0</v>
      </c>
      <c r="P34" s="18">
        <v>0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5770000</v>
      </c>
      <c r="C51" s="35">
        <f>C52+C53+C54+C55+C56+C57+C58+C59+C60</f>
        <v>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199499.98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424499.98</v>
      </c>
    </row>
    <row r="52" spans="1:16">
      <c r="A52" s="28" t="s">
        <v>44</v>
      </c>
      <c r="B52" s="36">
        <v>1735000</v>
      </c>
      <c r="C52" s="36">
        <v>0</v>
      </c>
      <c r="D52" s="23">
        <v>225000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225000</v>
      </c>
    </row>
    <row r="53" spans="1:16">
      <c r="A53" s="28" t="s">
        <v>45</v>
      </c>
      <c r="B53" s="36">
        <v>350000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10000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3575000</v>
      </c>
      <c r="C56" s="36">
        <v>0</v>
      </c>
      <c r="D56" s="23">
        <v>0</v>
      </c>
      <c r="E56" s="23">
        <v>0</v>
      </c>
      <c r="F56" s="23">
        <v>0</v>
      </c>
      <c r="G56" s="23">
        <v>199499.98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199499.98</v>
      </c>
    </row>
    <row r="57" spans="1:16">
      <c r="A57" s="28" t="s">
        <v>49</v>
      </c>
      <c r="B57" s="36">
        <v>100000</v>
      </c>
      <c r="C57" s="36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19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239151602</v>
      </c>
      <c r="C82" s="34">
        <f>C73+C8</f>
        <v>0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19877664.859999999</v>
      </c>
      <c r="G82" s="21">
        <f t="shared" si="30"/>
        <v>13544280.700000001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70287294.209999993</v>
      </c>
    </row>
    <row r="83" spans="1:16">
      <c r="A83" s="46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7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view="pageBreakPreview" zoomScaleSheetLayoutView="100" workbookViewId="0">
      <selection activeCell="K12" sqref="K12"/>
    </sheetView>
  </sheetViews>
  <sheetFormatPr baseColWidth="10" defaultColWidth="11.44140625" defaultRowHeight="14.4"/>
  <cols>
    <col min="1" max="1" width="55.109375" customWidth="1"/>
    <col min="2" max="2" width="12.88671875" customWidth="1"/>
    <col min="3" max="4" width="13" customWidth="1"/>
    <col min="5" max="5" width="12.77734375" customWidth="1"/>
    <col min="6" max="6" width="9.21875" customWidth="1"/>
    <col min="7" max="7" width="8.5546875" customWidth="1"/>
    <col min="8" max="8" width="8.6640625" customWidth="1"/>
    <col min="9" max="9" width="10.109375" customWidth="1"/>
    <col min="10" max="10" width="11.6640625" customWidth="1"/>
    <col min="11" max="11" width="9.33203125" customWidth="1"/>
    <col min="12" max="12" width="11.21875" customWidth="1"/>
    <col min="13" max="13" width="10.6640625" customWidth="1"/>
    <col min="14" max="14" width="13.88671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1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19877664.859999999</v>
      </c>
      <c r="E7" s="18">
        <f>+E8+E14+E24+E34+E34+E43+E50+E60+E65+E68+E72</f>
        <v>13544280.700000001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70287294.210000023</v>
      </c>
    </row>
    <row r="8" spans="1:15">
      <c r="A8" s="42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10444155.9</v>
      </c>
      <c r="E8" s="17">
        <f t="shared" si="2"/>
        <v>8660859.8000000007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39317580.680000007</v>
      </c>
    </row>
    <row r="9" spans="1:15">
      <c r="A9" s="43" t="s">
        <v>2</v>
      </c>
      <c r="B9" s="23">
        <v>8688190.0800000001</v>
      </c>
      <c r="C9" s="23">
        <v>9065190.0800000001</v>
      </c>
      <c r="D9" s="23">
        <v>9125381.7899999991</v>
      </c>
      <c r="E9" s="23">
        <v>7400624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34279385.950000003</v>
      </c>
    </row>
    <row r="10" spans="1:15">
      <c r="A10" s="43" t="s">
        <v>3</v>
      </c>
      <c r="B10" s="23">
        <v>223500</v>
      </c>
      <c r="C10" s="23">
        <v>223500</v>
      </c>
      <c r="D10" s="23">
        <v>289520.13</v>
      </c>
      <c r="E10" s="23">
        <v>223500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960020.13</v>
      </c>
    </row>
    <row r="11" spans="1:15">
      <c r="A11" s="43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>
      <c r="A12" s="43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43" t="s">
        <v>6</v>
      </c>
      <c r="B13" s="23">
        <v>1002305.26</v>
      </c>
      <c r="C13" s="23">
        <v>1009879.56</v>
      </c>
      <c r="D13" s="23">
        <v>1029253.98</v>
      </c>
      <c r="E13" s="23">
        <v>1036735.8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19">
        <v>0</v>
      </c>
      <c r="L13" s="23">
        <v>0</v>
      </c>
      <c r="M13" s="23">
        <v>0</v>
      </c>
      <c r="N13" s="18">
        <f t="shared" si="3"/>
        <v>4078174.5999999996</v>
      </c>
    </row>
    <row r="14" spans="1:15">
      <c r="A14" s="42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3734413.58</v>
      </c>
      <c r="E14" s="17">
        <f t="shared" si="5"/>
        <v>1956700.41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11967815.840000002</v>
      </c>
    </row>
    <row r="15" spans="1:15">
      <c r="A15" s="43" t="s">
        <v>8</v>
      </c>
      <c r="B15" s="23">
        <v>50714.83</v>
      </c>
      <c r="C15" s="23">
        <v>335029.09000000003</v>
      </c>
      <c r="D15" s="23">
        <v>583548.52</v>
      </c>
      <c r="E15" s="23">
        <v>683957.14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1653249.58</v>
      </c>
    </row>
    <row r="16" spans="1:15">
      <c r="A16" s="43" t="s">
        <v>9</v>
      </c>
      <c r="B16" s="23">
        <v>0</v>
      </c>
      <c r="C16" s="23">
        <v>0</v>
      </c>
      <c r="D16" s="23">
        <v>150000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150000</v>
      </c>
    </row>
    <row r="17" spans="1:14">
      <c r="A17" s="43" t="s">
        <v>10</v>
      </c>
      <c r="B17" s="20">
        <v>227700</v>
      </c>
      <c r="C17" s="20">
        <v>240100</v>
      </c>
      <c r="D17" s="20">
        <v>257100</v>
      </c>
      <c r="E17" s="20">
        <v>241350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966250</v>
      </c>
    </row>
    <row r="18" spans="1:14" s="32" customFormat="1">
      <c r="A18" s="43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43" t="s">
        <v>12</v>
      </c>
      <c r="B19" s="23">
        <v>292433.40000000002</v>
      </c>
      <c r="C19" s="23">
        <v>400167.1</v>
      </c>
      <c r="D19" s="23">
        <v>397300.24</v>
      </c>
      <c r="E19" s="23">
        <v>397300.24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19">
        <v>0</v>
      </c>
      <c r="L19" s="23">
        <v>0</v>
      </c>
      <c r="M19" s="23">
        <v>0</v>
      </c>
      <c r="N19" s="18">
        <f t="shared" si="6"/>
        <v>1487200.98</v>
      </c>
    </row>
    <row r="20" spans="1:14" s="32" customFormat="1">
      <c r="A20" s="43" t="s">
        <v>13</v>
      </c>
      <c r="B20" s="20">
        <v>533057.43000000005</v>
      </c>
      <c r="C20" s="23">
        <v>0</v>
      </c>
      <c r="D20" s="23">
        <v>361307.3</v>
      </c>
      <c r="E20" s="20">
        <v>64204.06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958568.79</v>
      </c>
    </row>
    <row r="21" spans="1:14">
      <c r="A21" s="43" t="s">
        <v>14</v>
      </c>
      <c r="B21" s="23">
        <v>3000000</v>
      </c>
      <c r="C21" s="20">
        <v>1100000</v>
      </c>
      <c r="D21" s="20">
        <v>0</v>
      </c>
      <c r="E21" s="23">
        <v>144988.96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8">
        <f t="shared" si="6"/>
        <v>4244988.96</v>
      </c>
    </row>
    <row r="22" spans="1:14">
      <c r="A22" s="43" t="s">
        <v>15</v>
      </c>
      <c r="B22" s="23">
        <v>0</v>
      </c>
      <c r="C22" s="23">
        <v>97500</v>
      </c>
      <c r="D22" s="23">
        <v>1370701.3</v>
      </c>
      <c r="E22" s="23">
        <v>245500.01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1713701.31</v>
      </c>
    </row>
    <row r="23" spans="1:14">
      <c r="A23" s="43" t="s">
        <v>16</v>
      </c>
      <c r="B23" s="36">
        <v>0</v>
      </c>
      <c r="C23" s="23">
        <v>0</v>
      </c>
      <c r="D23" s="23">
        <v>614456.22</v>
      </c>
      <c r="E23" s="23">
        <v>179400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793856.22</v>
      </c>
    </row>
    <row r="24" spans="1:14">
      <c r="A24" s="42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5699095.3799999999</v>
      </c>
      <c r="E24" s="17">
        <f t="shared" ref="E24" si="8">+E25+E26+E27+E28+E29+E30+E31+E32+E33</f>
        <v>2727220.5100000002</v>
      </c>
      <c r="F24" s="17">
        <f t="shared" ref="E24:N24" si="9">+F25+F26+F27+F28+F29+F30+F31+F32+F33</f>
        <v>0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18577397.710000001</v>
      </c>
    </row>
    <row r="25" spans="1:14">
      <c r="A25" s="43" t="s">
        <v>18</v>
      </c>
      <c r="B25" s="23">
        <v>0</v>
      </c>
      <c r="C25" s="23">
        <v>33032.5</v>
      </c>
      <c r="D25" s="23">
        <v>0</v>
      </c>
      <c r="E25" s="23">
        <v>22540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55572.5</v>
      </c>
    </row>
    <row r="26" spans="1:14">
      <c r="A26" s="43" t="s">
        <v>19</v>
      </c>
      <c r="B26" s="20">
        <v>0</v>
      </c>
      <c r="C26" s="20">
        <v>9518678.0199999996</v>
      </c>
      <c r="D26" s="20">
        <v>4499000.01</v>
      </c>
      <c r="E26" s="23">
        <v>2008460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8">
        <f t="shared" ref="N26:N33" si="10">SUM(B26:M26)</f>
        <v>16026138.029999999</v>
      </c>
    </row>
    <row r="27" spans="1:14">
      <c r="A27" s="43" t="s">
        <v>20</v>
      </c>
      <c r="B27" s="23">
        <v>0</v>
      </c>
      <c r="C27" s="23">
        <v>199685.5</v>
      </c>
      <c r="D27" s="23">
        <v>0</v>
      </c>
      <c r="E27" s="20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199685.5</v>
      </c>
    </row>
    <row r="28" spans="1:14">
      <c r="A28" s="43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>
      <c r="A29" s="43" t="s">
        <v>22</v>
      </c>
      <c r="B29" s="23">
        <v>0</v>
      </c>
      <c r="C29" s="23">
        <v>0</v>
      </c>
      <c r="D29" s="23">
        <v>0</v>
      </c>
      <c r="E29" s="23">
        <v>183054.22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10"/>
        <v>183054.22</v>
      </c>
    </row>
    <row r="30" spans="1:14">
      <c r="A30" s="43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10"/>
        <v>0</v>
      </c>
    </row>
    <row r="31" spans="1:14">
      <c r="A31" s="43" t="s">
        <v>24</v>
      </c>
      <c r="B31" s="23">
        <v>0</v>
      </c>
      <c r="C31" s="23">
        <v>200113</v>
      </c>
      <c r="D31" s="23">
        <v>1099984.17</v>
      </c>
      <c r="E31" s="23">
        <v>408512.09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1708609.26</v>
      </c>
    </row>
    <row r="32" spans="1:14">
      <c r="A32" s="43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43" t="s">
        <v>26</v>
      </c>
      <c r="B33" s="23">
        <v>0</v>
      </c>
      <c r="C33" s="23">
        <v>199572.8</v>
      </c>
      <c r="D33" s="23">
        <v>100111.2</v>
      </c>
      <c r="E33" s="23">
        <v>104654.2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404338.2</v>
      </c>
    </row>
    <row r="34" spans="1:14">
      <c r="A34" s="42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43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43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43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43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43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43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43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43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42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43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43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43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43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43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43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42" t="s">
        <v>43</v>
      </c>
      <c r="B50" s="24">
        <f>+B51+B52+B53+B54+B55+B56+B57+B58+B59</f>
        <v>225000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199499.98</v>
      </c>
      <c r="F50" s="24">
        <f t="shared" si="17"/>
        <v>0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424499.98</v>
      </c>
    </row>
    <row r="51" spans="1:14">
      <c r="A51" s="43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225000</v>
      </c>
    </row>
    <row r="52" spans="1:14">
      <c r="A52" s="43" t="s">
        <v>45</v>
      </c>
      <c r="B52" s="23">
        <v>0</v>
      </c>
      <c r="C52" s="20">
        <v>0</v>
      </c>
      <c r="D52" s="20">
        <v>0</v>
      </c>
      <c r="E52" s="23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5"/>
        <v>0</v>
      </c>
    </row>
    <row r="53" spans="1:14">
      <c r="A53" s="43" t="s">
        <v>46</v>
      </c>
      <c r="B53" s="20">
        <v>0</v>
      </c>
      <c r="C53" s="23">
        <v>0</v>
      </c>
      <c r="D53" s="23">
        <v>0</v>
      </c>
      <c r="E53" s="20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43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43" t="s">
        <v>48</v>
      </c>
      <c r="B55" s="23">
        <v>0</v>
      </c>
      <c r="C55" s="23">
        <v>0</v>
      </c>
      <c r="D55" s="23">
        <v>0</v>
      </c>
      <c r="E55" s="23">
        <v>199499.98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19">
        <v>0</v>
      </c>
      <c r="L55" s="23">
        <v>0</v>
      </c>
      <c r="M55" s="23">
        <v>0</v>
      </c>
      <c r="N55" s="18">
        <f t="shared" si="15"/>
        <v>199499.98</v>
      </c>
    </row>
    <row r="56" spans="1:14">
      <c r="A56" s="43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43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43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43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42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43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43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43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43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42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43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43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42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43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43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43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41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42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43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43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42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43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43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42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43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4" t="s">
        <v>65</v>
      </c>
      <c r="B81" s="21">
        <f>+B7</f>
        <v>14242901</v>
      </c>
      <c r="C81" s="21">
        <f t="shared" ref="C81" si="32">+C7</f>
        <v>22622447.649999999</v>
      </c>
      <c r="D81" s="21">
        <f t="shared" ref="D81:M81" si="33">+D7</f>
        <v>19877664.859999999</v>
      </c>
      <c r="E81" s="21">
        <f t="shared" si="33"/>
        <v>13544280.700000001</v>
      </c>
      <c r="F81" s="21">
        <f>+F7</f>
        <v>0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70287294.210000023</v>
      </c>
    </row>
    <row r="82" spans="1:1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5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PRESUPUESTO_2</cp:lastModifiedBy>
  <cp:lastPrinted>2023-04-04T12:59:09Z</cp:lastPrinted>
  <dcterms:created xsi:type="dcterms:W3CDTF">2021-07-29T18:58:50Z</dcterms:created>
  <dcterms:modified xsi:type="dcterms:W3CDTF">2023-05-03T13:40:48Z</dcterms:modified>
</cp:coreProperties>
</file>