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C80" i="1"/>
  <c r="C77" i="1"/>
  <c r="C74" i="1"/>
  <c r="C73" i="1" s="1"/>
  <c r="C69" i="1"/>
  <c r="C66" i="1"/>
  <c r="C61" i="1"/>
  <c r="C51" i="1"/>
  <c r="C25" i="1"/>
  <c r="C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B15" i="1"/>
  <c r="C9" i="1"/>
  <c r="B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3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P13" i="2"/>
  <c r="P12" i="2"/>
  <c r="P11" i="2"/>
  <c r="P14" i="2"/>
  <c r="P10" i="2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C8" i="1"/>
  <c r="B80" i="1"/>
  <c r="B77" i="1"/>
  <c r="B74" i="1"/>
  <c r="B73" i="1" s="1"/>
  <c r="B69" i="1"/>
  <c r="B66" i="1"/>
  <c r="B61" i="1"/>
  <c r="B51" i="1"/>
  <c r="B25" i="1"/>
  <c r="B8" i="1" l="1"/>
  <c r="B82" i="1" s="1"/>
  <c r="C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<sst xmlns="http://schemas.openxmlformats.org/spreadsheetml/2006/main" count="286" uniqueCount="111">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</sst>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view="pageBreakPreview" zoomScaleSheetLayoutView="100" workbookViewId="0">
      <selection activeCell="D13" sqref="D13"/>
    </sheetView>
  </sheetViews>
  <sheetFormatPr baseColWidth="10" defaultColWidth="11.44140625" defaultRowHeight="14.4" x14ac:dyDescent="0.3"/>
  <cols>
    <col min="1" max="1" width="87.77734375" customWidth="1"/>
    <col min="2" max="2" width="17.5546875" customWidth="1"/>
    <col min="3" max="3" width="16.6640625" customWidth="1"/>
  </cols>
  <sheetData>
    <row r="1" spans="1:13" ht="25.2" customHeight="1" x14ac:dyDescent="0.3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 x14ac:dyDescent="0.3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6" x14ac:dyDescent="0.3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 x14ac:dyDescent="0.3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 x14ac:dyDescent="0.3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 x14ac:dyDescent="0.3">
      <c r="A6" s="50" t="s">
        <v>66</v>
      </c>
      <c r="B6" s="51" t="s">
        <v>94</v>
      </c>
      <c r="C6" s="51" t="s">
        <v>93</v>
      </c>
    </row>
    <row r="7" spans="1:13" ht="28.2" customHeight="1" x14ac:dyDescent="0.3">
      <c r="A7" s="50"/>
      <c r="B7" s="52"/>
      <c r="C7" s="52"/>
    </row>
    <row r="8" spans="1:13" x14ac:dyDescent="0.3">
      <c r="A8" s="1" t="s">
        <v>0</v>
      </c>
      <c r="B8" s="11">
        <f>B9+B15+B25+B35+B44+B51+B61</f>
        <v>239151602</v>
      </c>
      <c r="C8" s="11">
        <f>C9+C15+C25+C35+C44+C51+C61</f>
        <v>254151602</v>
      </c>
    </row>
    <row r="9" spans="1:13" x14ac:dyDescent="0.3">
      <c r="A9" s="2" t="s">
        <v>1</v>
      </c>
      <c r="B9" s="12">
        <f>B10+B11+B12+B13+B14</f>
        <v>133146209</v>
      </c>
      <c r="C9" s="12">
        <f>C10+C11+C12+C13+C14</f>
        <v>148146209</v>
      </c>
    </row>
    <row r="10" spans="1:13" x14ac:dyDescent="0.3">
      <c r="A10" s="3" t="s">
        <v>2</v>
      </c>
      <c r="B10" s="13">
        <v>114730204</v>
      </c>
      <c r="C10" s="13">
        <v>114730204</v>
      </c>
    </row>
    <row r="11" spans="1:13" x14ac:dyDescent="0.3">
      <c r="A11" s="3" t="s">
        <v>3</v>
      </c>
      <c r="B11" s="13">
        <v>5832596</v>
      </c>
      <c r="C11" s="13">
        <v>20832596</v>
      </c>
    </row>
    <row r="12" spans="1:13" x14ac:dyDescent="0.3">
      <c r="A12" s="3" t="s">
        <v>4</v>
      </c>
      <c r="B12" s="13">
        <v>50000</v>
      </c>
      <c r="C12" s="13">
        <v>50000</v>
      </c>
    </row>
    <row r="13" spans="1:13" x14ac:dyDescent="0.3">
      <c r="A13" s="3" t="s">
        <v>5</v>
      </c>
      <c r="B13" s="13">
        <v>0</v>
      </c>
      <c r="C13" s="13">
        <v>0</v>
      </c>
    </row>
    <row r="14" spans="1:13" x14ac:dyDescent="0.3">
      <c r="A14" s="3" t="s">
        <v>6</v>
      </c>
      <c r="B14" s="13">
        <v>12533409</v>
      </c>
      <c r="C14" s="13">
        <v>12533409</v>
      </c>
    </row>
    <row r="15" spans="1:13" x14ac:dyDescent="0.3">
      <c r="A15" s="2" t="s">
        <v>7</v>
      </c>
      <c r="B15" s="12">
        <f>B16+B17+B18+B19+B21+B20+B22+B23+B24</f>
        <v>50840834</v>
      </c>
      <c r="C15" s="12">
        <f>C16+C17+C18+C19+C21+C20+C22+C23+C24</f>
        <v>50840834</v>
      </c>
    </row>
    <row r="16" spans="1:13" x14ac:dyDescent="0.3">
      <c r="A16" s="3" t="s">
        <v>8</v>
      </c>
      <c r="B16" s="13">
        <v>6440000</v>
      </c>
      <c r="C16" s="13">
        <v>6440000</v>
      </c>
    </row>
    <row r="17" spans="1:3" x14ac:dyDescent="0.3">
      <c r="A17" s="3" t="s">
        <v>9</v>
      </c>
      <c r="B17" s="13">
        <v>2511410</v>
      </c>
      <c r="C17" s="13">
        <v>2511410</v>
      </c>
    </row>
    <row r="18" spans="1:3" x14ac:dyDescent="0.3">
      <c r="A18" s="3" t="s">
        <v>10</v>
      </c>
      <c r="B18" s="13">
        <v>2400000</v>
      </c>
      <c r="C18" s="13">
        <v>2400000</v>
      </c>
    </row>
    <row r="19" spans="1:3" x14ac:dyDescent="0.3">
      <c r="A19" s="3" t="s">
        <v>11</v>
      </c>
      <c r="B19" s="13">
        <v>0</v>
      </c>
      <c r="C19" s="13">
        <v>0</v>
      </c>
    </row>
    <row r="20" spans="1:3" x14ac:dyDescent="0.3">
      <c r="A20" s="3" t="s">
        <v>12</v>
      </c>
      <c r="B20" s="13">
        <v>5734000</v>
      </c>
      <c r="C20" s="13">
        <v>5734000</v>
      </c>
    </row>
    <row r="21" spans="1:3" x14ac:dyDescent="0.3">
      <c r="A21" s="3" t="s">
        <v>13</v>
      </c>
      <c r="B21" s="13">
        <v>976373</v>
      </c>
      <c r="C21" s="13">
        <v>976373</v>
      </c>
    </row>
    <row r="22" spans="1:3" x14ac:dyDescent="0.3">
      <c r="A22" s="3" t="s">
        <v>14</v>
      </c>
      <c r="B22" s="13">
        <v>5840000</v>
      </c>
      <c r="C22" s="13">
        <v>5840000</v>
      </c>
    </row>
    <row r="23" spans="1:3" x14ac:dyDescent="0.3">
      <c r="A23" s="3" t="s">
        <v>15</v>
      </c>
      <c r="B23" s="13">
        <v>23224051</v>
      </c>
      <c r="C23" s="13">
        <v>23224051</v>
      </c>
    </row>
    <row r="24" spans="1:3" x14ac:dyDescent="0.3">
      <c r="A24" s="3" t="s">
        <v>16</v>
      </c>
      <c r="B24" s="13">
        <v>3715000</v>
      </c>
      <c r="C24" s="13">
        <v>3715000</v>
      </c>
    </row>
    <row r="25" spans="1:3" x14ac:dyDescent="0.3">
      <c r="A25" s="2" t="s">
        <v>17</v>
      </c>
      <c r="B25" s="12">
        <f>B26+B27+B28+B29+B30+B31+B32+B33+B34</f>
        <v>49394559</v>
      </c>
      <c r="C25" s="12">
        <f>C26+C27+C28+C29+C30+C31+C32+C33+C34</f>
        <v>49394559</v>
      </c>
    </row>
    <row r="26" spans="1:3" x14ac:dyDescent="0.3">
      <c r="A26" s="3" t="s">
        <v>18</v>
      </c>
      <c r="B26" s="13">
        <v>350000</v>
      </c>
      <c r="C26" s="13">
        <v>350000</v>
      </c>
    </row>
    <row r="27" spans="1:3" x14ac:dyDescent="0.3">
      <c r="A27" s="3" t="s">
        <v>19</v>
      </c>
      <c r="B27" s="13">
        <v>35099914</v>
      </c>
      <c r="C27" s="13">
        <v>35099914</v>
      </c>
    </row>
    <row r="28" spans="1:3" x14ac:dyDescent="0.3">
      <c r="A28" s="3" t="s">
        <v>20</v>
      </c>
      <c r="B28" s="13">
        <v>771100</v>
      </c>
      <c r="C28" s="13">
        <v>771100</v>
      </c>
    </row>
    <row r="29" spans="1:3" x14ac:dyDescent="0.3">
      <c r="A29" s="3" t="s">
        <v>21</v>
      </c>
      <c r="B29" s="13">
        <v>10000</v>
      </c>
      <c r="C29" s="13">
        <v>10000</v>
      </c>
    </row>
    <row r="30" spans="1:3" x14ac:dyDescent="0.3">
      <c r="A30" s="3" t="s">
        <v>22</v>
      </c>
      <c r="B30" s="13">
        <v>423300</v>
      </c>
      <c r="C30" s="13">
        <v>423300</v>
      </c>
    </row>
    <row r="31" spans="1:3" x14ac:dyDescent="0.3">
      <c r="A31" s="3" t="s">
        <v>23</v>
      </c>
      <c r="B31" s="13">
        <v>4384563</v>
      </c>
      <c r="C31" s="13">
        <v>4384563</v>
      </c>
    </row>
    <row r="32" spans="1:3" x14ac:dyDescent="0.3">
      <c r="A32" s="3" t="s">
        <v>24</v>
      </c>
      <c r="B32" s="13">
        <v>5905000</v>
      </c>
      <c r="C32" s="13">
        <v>5905000</v>
      </c>
    </row>
    <row r="33" spans="1:3" x14ac:dyDescent="0.3">
      <c r="A33" s="3" t="s">
        <v>25</v>
      </c>
      <c r="B33" s="13">
        <v>0</v>
      </c>
      <c r="C33" s="13">
        <v>0</v>
      </c>
    </row>
    <row r="34" spans="1:3" x14ac:dyDescent="0.3">
      <c r="A34" s="3" t="s">
        <v>26</v>
      </c>
      <c r="B34" s="13">
        <v>2450682</v>
      </c>
      <c r="C34" s="13">
        <v>2450682</v>
      </c>
    </row>
    <row r="35" spans="1:3" x14ac:dyDescent="0.3">
      <c r="A35" s="2" t="s">
        <v>27</v>
      </c>
      <c r="B35" s="12">
        <v>0</v>
      </c>
      <c r="C35" s="12">
        <v>0</v>
      </c>
    </row>
    <row r="36" spans="1:3" x14ac:dyDescent="0.3">
      <c r="A36" s="3" t="s">
        <v>28</v>
      </c>
      <c r="B36" s="13">
        <v>0</v>
      </c>
      <c r="C36" s="13">
        <v>0</v>
      </c>
    </row>
    <row r="37" spans="1:3" x14ac:dyDescent="0.3">
      <c r="A37" s="3" t="s">
        <v>29</v>
      </c>
      <c r="B37" s="13">
        <v>0</v>
      </c>
      <c r="C37" s="13">
        <v>0</v>
      </c>
    </row>
    <row r="38" spans="1:3" x14ac:dyDescent="0.3">
      <c r="A38" s="3" t="s">
        <v>30</v>
      </c>
      <c r="B38" s="13">
        <v>0</v>
      </c>
      <c r="C38" s="13">
        <v>0</v>
      </c>
    </row>
    <row r="39" spans="1:3" x14ac:dyDescent="0.3">
      <c r="A39" s="3" t="s">
        <v>31</v>
      </c>
      <c r="B39" s="13">
        <v>0</v>
      </c>
      <c r="C39" s="13">
        <v>0</v>
      </c>
    </row>
    <row r="40" spans="1:3" x14ac:dyDescent="0.3">
      <c r="A40" s="3" t="s">
        <v>32</v>
      </c>
      <c r="B40" s="13">
        <v>0</v>
      </c>
      <c r="C40" s="13">
        <v>0</v>
      </c>
    </row>
    <row r="41" spans="1:3" x14ac:dyDescent="0.3">
      <c r="A41" s="3" t="s">
        <v>33</v>
      </c>
      <c r="B41" s="13">
        <v>0</v>
      </c>
      <c r="C41" s="13">
        <v>0</v>
      </c>
    </row>
    <row r="42" spans="1:3" x14ac:dyDescent="0.3">
      <c r="A42" s="3" t="s">
        <v>34</v>
      </c>
      <c r="B42" s="13">
        <v>0</v>
      </c>
      <c r="C42" s="13">
        <v>0</v>
      </c>
    </row>
    <row r="43" spans="1:3" x14ac:dyDescent="0.3">
      <c r="A43" s="3" t="s">
        <v>35</v>
      </c>
      <c r="B43" s="13">
        <v>0</v>
      </c>
      <c r="C43" s="13">
        <v>0</v>
      </c>
    </row>
    <row r="44" spans="1:3" x14ac:dyDescent="0.3">
      <c r="A44" s="2" t="s">
        <v>36</v>
      </c>
      <c r="B44" s="12">
        <v>0</v>
      </c>
      <c r="C44" s="12">
        <v>0</v>
      </c>
    </row>
    <row r="45" spans="1:3" x14ac:dyDescent="0.3">
      <c r="A45" s="3" t="s">
        <v>37</v>
      </c>
      <c r="B45" s="13">
        <v>0</v>
      </c>
      <c r="C45" s="13">
        <v>0</v>
      </c>
    </row>
    <row r="46" spans="1:3" x14ac:dyDescent="0.3">
      <c r="A46" s="3" t="s">
        <v>38</v>
      </c>
      <c r="B46" s="13">
        <v>0</v>
      </c>
      <c r="C46" s="13">
        <v>0</v>
      </c>
    </row>
    <row r="47" spans="1:3" x14ac:dyDescent="0.3">
      <c r="A47" s="3" t="s">
        <v>39</v>
      </c>
      <c r="B47" s="13">
        <v>0</v>
      </c>
      <c r="C47" s="13">
        <v>0</v>
      </c>
    </row>
    <row r="48" spans="1:3" x14ac:dyDescent="0.3">
      <c r="A48" s="3" t="s">
        <v>40</v>
      </c>
      <c r="B48" s="13">
        <v>0</v>
      </c>
      <c r="C48" s="13">
        <v>0</v>
      </c>
    </row>
    <row r="49" spans="1:3" x14ac:dyDescent="0.3">
      <c r="A49" s="3" t="s">
        <v>41</v>
      </c>
      <c r="B49" s="13">
        <v>0</v>
      </c>
      <c r="C49" s="13">
        <v>0</v>
      </c>
    </row>
    <row r="50" spans="1:3" x14ac:dyDescent="0.3">
      <c r="A50" s="3" t="s">
        <v>42</v>
      </c>
      <c r="B50" s="13">
        <v>0</v>
      </c>
      <c r="C50" s="13">
        <v>0</v>
      </c>
    </row>
    <row r="51" spans="1:3" x14ac:dyDescent="0.3">
      <c r="A51" s="2" t="s">
        <v>43</v>
      </c>
      <c r="B51" s="12">
        <f>B52+B53+B54+B55+B56+B57+B58+B59+B60</f>
        <v>5770000</v>
      </c>
      <c r="C51" s="12">
        <f>C52+C53+C54+C55+C56+C57+C58+C59+C60</f>
        <v>5770000</v>
      </c>
    </row>
    <row r="52" spans="1:3" x14ac:dyDescent="0.3">
      <c r="A52" s="3" t="s">
        <v>44</v>
      </c>
      <c r="B52" s="13">
        <v>1735000</v>
      </c>
      <c r="C52" s="13">
        <v>1735000</v>
      </c>
    </row>
    <row r="53" spans="1:3" x14ac:dyDescent="0.3">
      <c r="A53" s="3" t="s">
        <v>45</v>
      </c>
      <c r="B53" s="13">
        <v>350000</v>
      </c>
      <c r="C53" s="13">
        <v>350000</v>
      </c>
    </row>
    <row r="54" spans="1:3" x14ac:dyDescent="0.3">
      <c r="A54" s="3" t="s">
        <v>46</v>
      </c>
      <c r="B54" s="13">
        <v>10000</v>
      </c>
      <c r="C54" s="13">
        <v>10000</v>
      </c>
    </row>
    <row r="55" spans="1:3" x14ac:dyDescent="0.3">
      <c r="A55" s="3" t="s">
        <v>47</v>
      </c>
      <c r="B55" s="13">
        <v>0</v>
      </c>
      <c r="C55" s="13">
        <v>0</v>
      </c>
    </row>
    <row r="56" spans="1:3" x14ac:dyDescent="0.3">
      <c r="A56" s="3" t="s">
        <v>48</v>
      </c>
      <c r="B56" s="13">
        <v>3575000</v>
      </c>
      <c r="C56" s="13">
        <v>3575000</v>
      </c>
    </row>
    <row r="57" spans="1:3" x14ac:dyDescent="0.3">
      <c r="A57" s="3" t="s">
        <v>49</v>
      </c>
      <c r="B57" s="13">
        <v>100000</v>
      </c>
      <c r="C57" s="13">
        <v>100000</v>
      </c>
    </row>
    <row r="58" spans="1:3" x14ac:dyDescent="0.3">
      <c r="A58" s="3" t="s">
        <v>50</v>
      </c>
      <c r="B58" s="13">
        <v>0</v>
      </c>
      <c r="C58" s="13">
        <v>0</v>
      </c>
    </row>
    <row r="59" spans="1:3" x14ac:dyDescent="0.3">
      <c r="A59" s="3" t="s">
        <v>51</v>
      </c>
      <c r="B59" s="13">
        <v>0</v>
      </c>
      <c r="C59" s="13">
        <v>0</v>
      </c>
    </row>
    <row r="60" spans="1:3" x14ac:dyDescent="0.3">
      <c r="A60" s="3" t="s">
        <v>52</v>
      </c>
      <c r="B60" s="13">
        <v>0</v>
      </c>
      <c r="C60" s="13">
        <v>0</v>
      </c>
    </row>
    <row r="61" spans="1:3" x14ac:dyDescent="0.3">
      <c r="A61" s="2" t="s">
        <v>53</v>
      </c>
      <c r="B61" s="12">
        <f>B62+B63+B64+B65</f>
        <v>0</v>
      </c>
      <c r="C61" s="12">
        <f>C62+C63+C64+C65</f>
        <v>0</v>
      </c>
    </row>
    <row r="62" spans="1:3" x14ac:dyDescent="0.3">
      <c r="A62" s="3" t="s">
        <v>54</v>
      </c>
      <c r="B62" s="13">
        <v>0</v>
      </c>
      <c r="C62" s="13">
        <v>0</v>
      </c>
    </row>
    <row r="63" spans="1:3" x14ac:dyDescent="0.3">
      <c r="A63" s="3" t="s">
        <v>55</v>
      </c>
      <c r="B63" s="13">
        <v>0</v>
      </c>
      <c r="C63" s="13">
        <v>0</v>
      </c>
    </row>
    <row r="64" spans="1:3" x14ac:dyDescent="0.3">
      <c r="A64" s="3" t="s">
        <v>56</v>
      </c>
      <c r="B64" s="13">
        <v>0</v>
      </c>
      <c r="C64" s="13">
        <v>0</v>
      </c>
    </row>
    <row r="65" spans="1:3" x14ac:dyDescent="0.3">
      <c r="A65" s="3" t="s">
        <v>57</v>
      </c>
      <c r="B65" s="13">
        <v>0</v>
      </c>
      <c r="C65" s="13">
        <v>0</v>
      </c>
    </row>
    <row r="66" spans="1:3" x14ac:dyDescent="0.3">
      <c r="A66" s="2" t="s">
        <v>58</v>
      </c>
      <c r="B66" s="12">
        <f>B67+B68</f>
        <v>0</v>
      </c>
      <c r="C66" s="12">
        <f>C67+C68</f>
        <v>0</v>
      </c>
    </row>
    <row r="67" spans="1:3" x14ac:dyDescent="0.3">
      <c r="A67" s="3" t="s">
        <v>59</v>
      </c>
      <c r="B67" s="13">
        <v>0</v>
      </c>
      <c r="C67" s="13">
        <v>0</v>
      </c>
    </row>
    <row r="68" spans="1:3" x14ac:dyDescent="0.3">
      <c r="A68" s="3" t="s">
        <v>60</v>
      </c>
      <c r="B68" s="13">
        <v>0</v>
      </c>
      <c r="C68" s="13">
        <v>0</v>
      </c>
    </row>
    <row r="69" spans="1:3" x14ac:dyDescent="0.3">
      <c r="A69" s="2" t="s">
        <v>61</v>
      </c>
      <c r="B69" s="12">
        <f>B70+B71+B72</f>
        <v>0</v>
      </c>
      <c r="C69" s="12">
        <f>C70+C71+C72</f>
        <v>0</v>
      </c>
    </row>
    <row r="70" spans="1:3" x14ac:dyDescent="0.3">
      <c r="A70" s="3" t="s">
        <v>62</v>
      </c>
      <c r="B70" s="13">
        <v>0</v>
      </c>
      <c r="C70" s="13">
        <v>0</v>
      </c>
    </row>
    <row r="71" spans="1:3" x14ac:dyDescent="0.3">
      <c r="A71" s="3" t="s">
        <v>63</v>
      </c>
      <c r="B71" s="13">
        <v>0</v>
      </c>
      <c r="C71" s="13">
        <v>0</v>
      </c>
    </row>
    <row r="72" spans="1:3" x14ac:dyDescent="0.3">
      <c r="A72" s="3" t="s">
        <v>64</v>
      </c>
      <c r="B72" s="13">
        <v>0</v>
      </c>
      <c r="C72" s="13">
        <v>0</v>
      </c>
    </row>
    <row r="73" spans="1:3" x14ac:dyDescent="0.3">
      <c r="A73" s="1" t="s">
        <v>67</v>
      </c>
      <c r="B73" s="11">
        <f>B74</f>
        <v>0</v>
      </c>
      <c r="C73" s="11">
        <f>C74</f>
        <v>0</v>
      </c>
    </row>
    <row r="74" spans="1:3" x14ac:dyDescent="0.3">
      <c r="A74" s="2" t="s">
        <v>68</v>
      </c>
      <c r="B74" s="12">
        <f>B75+B76</f>
        <v>0</v>
      </c>
      <c r="C74" s="12">
        <f>C75+C76</f>
        <v>0</v>
      </c>
    </row>
    <row r="75" spans="1:3" x14ac:dyDescent="0.3">
      <c r="A75" s="3" t="s">
        <v>69</v>
      </c>
      <c r="B75" s="13">
        <v>0</v>
      </c>
      <c r="C75" s="13">
        <v>0</v>
      </c>
    </row>
    <row r="76" spans="1:3" x14ac:dyDescent="0.3">
      <c r="A76" s="3" t="s">
        <v>70</v>
      </c>
      <c r="B76" s="13">
        <v>0</v>
      </c>
      <c r="C76" s="13">
        <v>0</v>
      </c>
    </row>
    <row r="77" spans="1:3" x14ac:dyDescent="0.3">
      <c r="A77" s="2" t="s">
        <v>71</v>
      </c>
      <c r="B77" s="12">
        <f>B78+B79</f>
        <v>0</v>
      </c>
      <c r="C77" s="12">
        <f>C78+C79</f>
        <v>0</v>
      </c>
    </row>
    <row r="78" spans="1:3" x14ac:dyDescent="0.3">
      <c r="A78" s="3" t="s">
        <v>72</v>
      </c>
      <c r="B78" s="13">
        <v>0</v>
      </c>
      <c r="C78" s="13">
        <v>0</v>
      </c>
    </row>
    <row r="79" spans="1:3" x14ac:dyDescent="0.3">
      <c r="A79" s="3" t="s">
        <v>73</v>
      </c>
      <c r="B79" s="13">
        <v>0</v>
      </c>
      <c r="C79" s="13">
        <v>0</v>
      </c>
    </row>
    <row r="80" spans="1:3" x14ac:dyDescent="0.3">
      <c r="A80" s="2" t="s">
        <v>74</v>
      </c>
      <c r="B80" s="12">
        <f>B81</f>
        <v>0</v>
      </c>
      <c r="C80" s="12">
        <f>C81</f>
        <v>0</v>
      </c>
    </row>
    <row r="81" spans="1:3" x14ac:dyDescent="0.3">
      <c r="A81" s="3" t="s">
        <v>75</v>
      </c>
      <c r="B81" s="13">
        <v>0</v>
      </c>
      <c r="C81" s="13">
        <v>0</v>
      </c>
    </row>
    <row r="82" spans="1:3" x14ac:dyDescent="0.3">
      <c r="A82" s="4" t="s">
        <v>65</v>
      </c>
      <c r="B82" s="14">
        <f>B73+B8</f>
        <v>239151602</v>
      </c>
      <c r="C82" s="14">
        <f>C73+C8</f>
        <v>254151602</v>
      </c>
    </row>
    <row r="83" spans="1:3" ht="15" thickBot="1" x14ac:dyDescent="0.35"/>
    <row r="84" spans="1:3" ht="26.25" customHeight="1" thickBot="1" x14ac:dyDescent="0.35">
      <c r="A84" s="9" t="s">
        <v>95</v>
      </c>
    </row>
    <row r="85" spans="1:3" ht="33.75" customHeight="1" thickBot="1" x14ac:dyDescent="0.35">
      <c r="A85" s="7" t="s">
        <v>96</v>
      </c>
    </row>
    <row r="86" spans="1:3" ht="58.2" thickBot="1" x14ac:dyDescent="0.35">
      <c r="A86" s="8" t="s">
        <v>97</v>
      </c>
    </row>
    <row r="87" spans="1:3" x14ac:dyDescent="0.3">
      <c r="A87" s="38"/>
    </row>
    <row r="89" spans="1:3" x14ac:dyDescent="0.3">
      <c r="A89" t="s">
        <v>102</v>
      </c>
      <c r="B89" t="s">
        <v>104</v>
      </c>
    </row>
    <row r="90" spans="1:3" x14ac:dyDescent="0.3">
      <c r="A90" s="31" t="s">
        <v>107</v>
      </c>
      <c r="B90" t="s">
        <v>105</v>
      </c>
    </row>
    <row r="91" spans="1:3" x14ac:dyDescent="0.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view="pageBreakPreview" topLeftCell="B61" zoomScaleSheetLayoutView="100" workbookViewId="0">
      <selection activeCell="E85" sqref="E85"/>
    </sheetView>
  </sheetViews>
  <sheetFormatPr baseColWidth="10" defaultColWidth="11.44140625" defaultRowHeight="14.4" x14ac:dyDescent="0.3"/>
  <cols>
    <col min="1" max="1" width="48.5546875" customWidth="1"/>
    <col min="2" max="2" width="14.33203125" customWidth="1"/>
    <col min="3" max="3" width="11" customWidth="1"/>
    <col min="4" max="4" width="13.33203125" customWidth="1"/>
    <col min="5" max="5" width="12.77734375" customWidth="1"/>
    <col min="6" max="6" width="13.33203125" customWidth="1"/>
    <col min="7" max="7" width="13.21875" customWidth="1"/>
    <col min="8" max="8" width="13.109375" customWidth="1"/>
    <col min="9" max="9" width="12.88671875" customWidth="1"/>
    <col min="10" max="10" width="13.21875" customWidth="1"/>
    <col min="11" max="11" width="13.109375" customWidth="1"/>
    <col min="12" max="12" width="10.77734375" customWidth="1"/>
    <col min="13" max="13" width="7.88671875" customWidth="1"/>
    <col min="14" max="14" width="10.109375" customWidth="1"/>
    <col min="15" max="15" width="9.88671875" customWidth="1"/>
    <col min="16" max="16" width="14.21875" customWidth="1"/>
    <col min="17" max="17" width="12.44140625" bestFit="1" customWidth="1"/>
  </cols>
  <sheetData>
    <row r="1" spans="1:17" ht="28.5" customHeight="1" x14ac:dyDescent="0.3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 x14ac:dyDescent="0.3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6" x14ac:dyDescent="0.3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 x14ac:dyDescent="0.3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 x14ac:dyDescent="0.3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 x14ac:dyDescent="0.3">
      <c r="A6" s="50" t="s">
        <v>66</v>
      </c>
      <c r="B6" s="51" t="s">
        <v>94</v>
      </c>
      <c r="C6" s="74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 x14ac:dyDescent="0.3">
      <c r="A7" s="61"/>
      <c r="B7" s="62"/>
      <c r="C7" s="75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3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18782369.109999999</v>
      </c>
      <c r="I8" s="18">
        <f>+I9+I15+I25+I35+I44+I51+I61+I66+I69+I73</f>
        <v>27408423.630000003</v>
      </c>
      <c r="J8" s="18">
        <f>+J9+J15+J25+J35+J44+J51+J61+J66+J69+J73</f>
        <v>12319891.460000001</v>
      </c>
      <c r="K8" s="18">
        <f>+K9+K15+K25+K35+K44+K51+K61+K66+K69+K73</f>
        <v>12637337.59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141435316</v>
      </c>
    </row>
    <row r="9" spans="1:17" x14ac:dyDescent="0.3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8531382.7300000004</v>
      </c>
      <c r="I9" s="17">
        <f t="shared" si="1"/>
        <v>14141169.82</v>
      </c>
      <c r="J9" s="17">
        <f t="shared" si="1"/>
        <v>8892523.8100000005</v>
      </c>
      <c r="K9" s="17">
        <f t="shared" si="1"/>
        <v>9381899.8499999996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80264556.890000001</v>
      </c>
    </row>
    <row r="10" spans="1:17" x14ac:dyDescent="0.3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7269559.25</v>
      </c>
      <c r="I10" s="23">
        <v>6834190.0800000001</v>
      </c>
      <c r="J10" s="25">
        <v>7628506.75</v>
      </c>
      <c r="K10" s="22">
        <v>8117882.79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64129524.82</v>
      </c>
      <c r="Q10" s="13"/>
    </row>
    <row r="11" spans="1:17" x14ac:dyDescent="0.3">
      <c r="A11" s="28" t="s">
        <v>3</v>
      </c>
      <c r="B11" s="36">
        <v>5832596</v>
      </c>
      <c r="C11" s="36">
        <v>0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223500</v>
      </c>
      <c r="I11" s="23">
        <v>6266485.6799999997</v>
      </c>
      <c r="J11" s="25">
        <v>223500</v>
      </c>
      <c r="K11" s="22">
        <v>223500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7897005.8099999996</v>
      </c>
    </row>
    <row r="12" spans="1:17" x14ac:dyDescent="0.3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3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3">
      <c r="A14" s="28" t="s">
        <v>6</v>
      </c>
      <c r="B14" s="36">
        <v>12533409</v>
      </c>
      <c r="C14" s="36">
        <v>0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1038323.48</v>
      </c>
      <c r="I14" s="23">
        <v>1040494.06</v>
      </c>
      <c r="J14" s="25">
        <v>1040517.06</v>
      </c>
      <c r="K14" s="22">
        <v>1040517.06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8238026.2600000016</v>
      </c>
    </row>
    <row r="15" spans="1:17" x14ac:dyDescent="0.3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2552248.5300000003</v>
      </c>
      <c r="I15" s="17">
        <f t="shared" si="4"/>
        <v>6148821.7400000002</v>
      </c>
      <c r="J15" s="17">
        <f t="shared" si="4"/>
        <v>2771695.5700000003</v>
      </c>
      <c r="K15" s="17">
        <f t="shared" si="4"/>
        <v>2302774.84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23641793.02</v>
      </c>
    </row>
    <row r="16" spans="1:17" x14ac:dyDescent="0.3">
      <c r="A16" s="28" t="s">
        <v>8</v>
      </c>
      <c r="B16" s="36">
        <v>6440000</v>
      </c>
      <c r="C16" s="36">
        <v>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454135.9</v>
      </c>
      <c r="I16" s="23">
        <v>630897.38</v>
      </c>
      <c r="J16" s="25">
        <v>599662.18000000005</v>
      </c>
      <c r="K16" s="22">
        <v>505407.76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3843352.8</v>
      </c>
    </row>
    <row r="17" spans="1:16" x14ac:dyDescent="0.3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481500</v>
      </c>
      <c r="J17" s="25">
        <v>0</v>
      </c>
      <c r="K17" s="22">
        <v>150000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781500</v>
      </c>
    </row>
    <row r="18" spans="1:16" x14ac:dyDescent="0.3">
      <c r="A18" s="28" t="s">
        <v>10</v>
      </c>
      <c r="B18" s="36">
        <v>2400000</v>
      </c>
      <c r="C18" s="36">
        <v>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241050</v>
      </c>
      <c r="I18" s="20">
        <v>241950</v>
      </c>
      <c r="J18" s="20">
        <v>242300</v>
      </c>
      <c r="K18" s="20">
        <v>241400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1932950</v>
      </c>
    </row>
    <row r="19" spans="1:16" x14ac:dyDescent="0.3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3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292433.40000000002</v>
      </c>
      <c r="I20" s="23">
        <v>481167.09</v>
      </c>
      <c r="J20" s="25">
        <v>373433.39</v>
      </c>
      <c r="K20" s="22">
        <v>532167.07999999996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3166401.94</v>
      </c>
    </row>
    <row r="21" spans="1:16" x14ac:dyDescent="0.3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3">
        <v>20729.21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979298</v>
      </c>
    </row>
    <row r="22" spans="1:16" x14ac:dyDescent="0.3">
      <c r="A22" s="28" t="s">
        <v>14</v>
      </c>
      <c r="B22" s="36">
        <v>5840000</v>
      </c>
      <c r="C22" s="36">
        <v>0</v>
      </c>
      <c r="D22" s="23">
        <v>3000000</v>
      </c>
      <c r="E22" s="23">
        <v>1100000</v>
      </c>
      <c r="F22" s="20">
        <v>0</v>
      </c>
      <c r="G22" s="23">
        <v>144988.96</v>
      </c>
      <c r="H22" s="20">
        <v>858000.02</v>
      </c>
      <c r="I22" s="23">
        <v>406600</v>
      </c>
      <c r="J22" s="23">
        <v>620000</v>
      </c>
      <c r="K22" s="22">
        <v>300000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6429588.9800000004</v>
      </c>
    </row>
    <row r="23" spans="1:16" x14ac:dyDescent="0.3">
      <c r="A23" s="28" t="s">
        <v>15</v>
      </c>
      <c r="B23" s="36">
        <v>23224051</v>
      </c>
      <c r="C23" s="36">
        <v>0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310000</v>
      </c>
      <c r="I23" s="23">
        <v>3302499.99</v>
      </c>
      <c r="J23" s="25">
        <v>772500</v>
      </c>
      <c r="K23" s="22">
        <v>410000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6508701.3000000007</v>
      </c>
    </row>
    <row r="24" spans="1:16" x14ac:dyDescent="0.3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614456.22</v>
      </c>
      <c r="G24" s="23">
        <v>179400</v>
      </c>
      <c r="H24" s="23">
        <v>375900</v>
      </c>
      <c r="I24" s="23">
        <v>604207.28</v>
      </c>
      <c r="J24" s="23">
        <v>163800</v>
      </c>
      <c r="K24" s="25">
        <v>163800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 x14ac:dyDescent="0.3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7287392.7400000002</v>
      </c>
      <c r="I25" s="17">
        <f t="shared" si="6"/>
        <v>7059977.25</v>
      </c>
      <c r="J25" s="17">
        <f t="shared" si="6"/>
        <v>577732.33000000007</v>
      </c>
      <c r="K25" s="17">
        <f t="shared" si="6"/>
        <v>793380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32793304.670000002</v>
      </c>
    </row>
    <row r="26" spans="1:16" x14ac:dyDescent="0.3">
      <c r="A26" s="28" t="s">
        <v>18</v>
      </c>
      <c r="B26" s="36">
        <v>350000</v>
      </c>
      <c r="C26" s="36">
        <v>0</v>
      </c>
      <c r="D26" s="23">
        <v>0</v>
      </c>
      <c r="E26" s="23">
        <v>33032.5</v>
      </c>
      <c r="F26" s="23">
        <v>0</v>
      </c>
      <c r="G26" s="23">
        <v>22540</v>
      </c>
      <c r="H26" s="23">
        <v>34346.54</v>
      </c>
      <c r="I26" s="23">
        <v>16320</v>
      </c>
      <c r="J26" s="25">
        <v>17766.669999999998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124005.71</v>
      </c>
    </row>
    <row r="27" spans="1:16" x14ac:dyDescent="0.3">
      <c r="A27" s="28" t="s">
        <v>19</v>
      </c>
      <c r="B27" s="36">
        <v>35099914</v>
      </c>
      <c r="C27" s="36">
        <v>0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0">
        <v>6558794</v>
      </c>
      <c r="I27" s="23">
        <v>4881395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27466327.030000001</v>
      </c>
    </row>
    <row r="28" spans="1:16" x14ac:dyDescent="0.3">
      <c r="A28" s="28" t="s">
        <v>20</v>
      </c>
      <c r="B28" s="36">
        <v>771100</v>
      </c>
      <c r="C28" s="36">
        <v>0</v>
      </c>
      <c r="D28" s="20">
        <v>0</v>
      </c>
      <c r="E28" s="20">
        <v>199685.5</v>
      </c>
      <c r="F28" s="23">
        <v>0</v>
      </c>
      <c r="G28" s="20">
        <v>0</v>
      </c>
      <c r="H28" s="23">
        <v>0</v>
      </c>
      <c r="I28" s="20">
        <v>0</v>
      </c>
      <c r="J28" s="20">
        <v>209965.66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409651.16000000003</v>
      </c>
    </row>
    <row r="29" spans="1:16" x14ac:dyDescent="0.3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3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183054.22</v>
      </c>
    </row>
    <row r="31" spans="1:16" x14ac:dyDescent="0.3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707315.05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707315.05</v>
      </c>
    </row>
    <row r="32" spans="1:16" x14ac:dyDescent="0.3">
      <c r="A32" s="28" t="s">
        <v>24</v>
      </c>
      <c r="B32" s="36">
        <v>5905000</v>
      </c>
      <c r="C32" s="36">
        <v>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658333</v>
      </c>
      <c r="I32" s="23">
        <v>618009.24</v>
      </c>
      <c r="J32" s="23">
        <v>350000</v>
      </c>
      <c r="K32" s="22">
        <v>568000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3902951.5</v>
      </c>
    </row>
    <row r="33" spans="1:16" x14ac:dyDescent="0.3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 x14ac:dyDescent="0.3">
      <c r="A34" s="28" t="s">
        <v>26</v>
      </c>
      <c r="B34" s="36">
        <v>2450682</v>
      </c>
      <c r="C34" s="36">
        <v>0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35919.199999999997</v>
      </c>
      <c r="I34" s="23">
        <v>836937.96</v>
      </c>
      <c r="J34" s="23">
        <v>0</v>
      </c>
      <c r="K34" s="25">
        <v>225380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 x14ac:dyDescent="0.3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3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3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3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3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3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3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3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3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 x14ac:dyDescent="0.3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 x14ac:dyDescent="0.3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3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3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3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3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3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 x14ac:dyDescent="0.3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411345.11</v>
      </c>
      <c r="I51" s="24">
        <f t="shared" si="12"/>
        <v>58454.82</v>
      </c>
      <c r="J51" s="24">
        <f t="shared" si="12"/>
        <v>77939.75</v>
      </c>
      <c r="K51" s="30">
        <f>+K52+K53+K54+K55+K56+K58+K59+K60</f>
        <v>159282.9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1131522.5600000001</v>
      </c>
    </row>
    <row r="52" spans="1:16" x14ac:dyDescent="0.3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411345.11</v>
      </c>
      <c r="I52" s="23">
        <v>58454.82</v>
      </c>
      <c r="J52" s="25">
        <v>77939.75</v>
      </c>
      <c r="K52" s="22">
        <v>159282.9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932022.58</v>
      </c>
    </row>
    <row r="53" spans="1:16" x14ac:dyDescent="0.3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3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3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3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199499.98</v>
      </c>
    </row>
    <row r="57" spans="1:16" x14ac:dyDescent="0.3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 x14ac:dyDescent="0.3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3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 x14ac:dyDescent="0.3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3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3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3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3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3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3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3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3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3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3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3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3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3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3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3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3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3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3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3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3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3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3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18782369.109999999</v>
      </c>
      <c r="I82" s="21">
        <f t="shared" si="30"/>
        <v>27408423.630000003</v>
      </c>
      <c r="J82" s="21">
        <f t="shared" si="30"/>
        <v>12319891.460000001</v>
      </c>
      <c r="K82" s="21">
        <f t="shared" si="30"/>
        <v>12637337.59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141435316</v>
      </c>
    </row>
    <row r="83" spans="1:16" x14ac:dyDescent="0.3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4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topLeftCell="B1" zoomScaleSheetLayoutView="100" workbookViewId="0">
      <selection activeCell="N45" sqref="N45"/>
    </sheetView>
  </sheetViews>
  <sheetFormatPr baseColWidth="10" defaultColWidth="11.44140625" defaultRowHeight="14.4" x14ac:dyDescent="0.3"/>
  <cols>
    <col min="1" max="1" width="55.109375" customWidth="1"/>
    <col min="2" max="2" width="12.88671875" customWidth="1"/>
    <col min="3" max="4" width="13" customWidth="1"/>
    <col min="5" max="5" width="12.77734375" customWidth="1"/>
    <col min="6" max="6" width="12.88671875" customWidth="1"/>
    <col min="7" max="7" width="12.77734375" customWidth="1"/>
    <col min="8" max="8" width="13.21875" customWidth="1"/>
    <col min="9" max="9" width="13.109375" customWidth="1"/>
    <col min="10" max="10" width="11.6640625" customWidth="1"/>
    <col min="11" max="11" width="9.33203125" customWidth="1"/>
    <col min="12" max="12" width="11.21875" customWidth="1"/>
    <col min="13" max="13" width="10.6640625" customWidth="1"/>
    <col min="14" max="14" width="13.88671875" customWidth="1"/>
  </cols>
  <sheetData>
    <row r="1" spans="1:15" ht="21" customHeight="1" x14ac:dyDescent="0.3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 x14ac:dyDescent="0.3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x14ac:dyDescent="0.3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 x14ac:dyDescent="0.3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 x14ac:dyDescent="0.3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 x14ac:dyDescent="0.3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 x14ac:dyDescent="0.3">
      <c r="A7" s="41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18782369.109999999</v>
      </c>
      <c r="G7" s="18">
        <f t="shared" si="0"/>
        <v>27408423.630000003</v>
      </c>
      <c r="H7" s="18">
        <f t="shared" si="0"/>
        <v>12319891.460000001</v>
      </c>
      <c r="I7" s="18">
        <f t="shared" si="0"/>
        <v>12637337.59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141435316</v>
      </c>
    </row>
    <row r="8" spans="1:15" x14ac:dyDescent="0.3">
      <c r="A8" s="42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8531382.7300000004</v>
      </c>
      <c r="G8" s="17">
        <f t="shared" si="2"/>
        <v>14141169.82</v>
      </c>
      <c r="H8" s="17">
        <f t="shared" si="2"/>
        <v>8892523.8100000005</v>
      </c>
      <c r="I8" s="17">
        <f t="shared" si="2"/>
        <v>9381899.8499999996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80264556.890000001</v>
      </c>
    </row>
    <row r="9" spans="1:15" x14ac:dyDescent="0.3">
      <c r="A9" s="43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7269559.25</v>
      </c>
      <c r="G9" s="23">
        <v>6834190.0800000001</v>
      </c>
      <c r="H9" s="25">
        <v>7628506.75</v>
      </c>
      <c r="I9" s="22">
        <v>8117882.79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64129524.82</v>
      </c>
    </row>
    <row r="10" spans="1:15" x14ac:dyDescent="0.3">
      <c r="A10" s="43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223500</v>
      </c>
      <c r="G10" s="23">
        <v>6266485.6799999997</v>
      </c>
      <c r="H10" s="25">
        <v>223500</v>
      </c>
      <c r="I10" s="22">
        <v>223500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7897005.8099999996</v>
      </c>
    </row>
    <row r="11" spans="1:15" x14ac:dyDescent="0.3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3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2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3">
      <c r="A13" s="43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1038323.48</v>
      </c>
      <c r="G13" s="23">
        <v>1040494.06</v>
      </c>
      <c r="H13" s="25">
        <v>1040517.06</v>
      </c>
      <c r="I13" s="22">
        <v>1040517.06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8238026.2600000016</v>
      </c>
    </row>
    <row r="14" spans="1:15" x14ac:dyDescent="0.3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2552248.5300000003</v>
      </c>
      <c r="G14" s="17">
        <f t="shared" si="5"/>
        <v>6148821.7400000002</v>
      </c>
      <c r="H14" s="17">
        <f t="shared" si="5"/>
        <v>2771695.5700000003</v>
      </c>
      <c r="I14" s="17">
        <f t="shared" si="5"/>
        <v>2302774.84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25743356.52</v>
      </c>
    </row>
    <row r="15" spans="1:15" x14ac:dyDescent="0.3">
      <c r="A15" s="43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454135.9</v>
      </c>
      <c r="G15" s="23">
        <v>630897.38</v>
      </c>
      <c r="H15" s="25">
        <v>599662.18000000005</v>
      </c>
      <c r="I15" s="22">
        <v>505407.76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3843352.8</v>
      </c>
    </row>
    <row r="16" spans="1:15" x14ac:dyDescent="0.3">
      <c r="A16" s="43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481500</v>
      </c>
      <c r="H16" s="25">
        <v>0</v>
      </c>
      <c r="I16" s="22">
        <v>150000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781500</v>
      </c>
    </row>
    <row r="17" spans="1:14" x14ac:dyDescent="0.3">
      <c r="A17" s="43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241050</v>
      </c>
      <c r="G17" s="20">
        <v>241950</v>
      </c>
      <c r="H17" s="20">
        <v>242300</v>
      </c>
      <c r="I17" s="20">
        <v>241400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1932950</v>
      </c>
    </row>
    <row r="18" spans="1:14" s="32" customFormat="1" x14ac:dyDescent="0.3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2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3">
      <c r="A19" s="43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292433.40000000002</v>
      </c>
      <c r="G19" s="23">
        <v>481167.09</v>
      </c>
      <c r="H19" s="25">
        <v>373433.39</v>
      </c>
      <c r="I19" s="22">
        <v>532167.07999999996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3166401.94</v>
      </c>
    </row>
    <row r="20" spans="1:14" s="32" customFormat="1" x14ac:dyDescent="0.3">
      <c r="A20" s="43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20729.21</v>
      </c>
      <c r="G20" s="23">
        <v>0</v>
      </c>
      <c r="H20" s="20">
        <v>0</v>
      </c>
      <c r="I20" s="20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979298</v>
      </c>
    </row>
    <row r="21" spans="1:14" x14ac:dyDescent="0.3">
      <c r="A21" s="43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858000.02</v>
      </c>
      <c r="G21" s="20">
        <v>406600</v>
      </c>
      <c r="H21" s="23">
        <v>620000</v>
      </c>
      <c r="I21" s="22">
        <v>300000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6429588.9800000004</v>
      </c>
    </row>
    <row r="22" spans="1:14" x14ac:dyDescent="0.3">
      <c r="A22" s="43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310000</v>
      </c>
      <c r="G22" s="23">
        <v>3302499.99</v>
      </c>
      <c r="H22" s="25">
        <v>772500</v>
      </c>
      <c r="I22" s="22">
        <v>410000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6508701.3000000007</v>
      </c>
    </row>
    <row r="23" spans="1:14" x14ac:dyDescent="0.3">
      <c r="A23" s="43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375900</v>
      </c>
      <c r="G23" s="23">
        <v>604207.28</v>
      </c>
      <c r="H23" s="23">
        <v>163800</v>
      </c>
      <c r="I23" s="25">
        <v>163800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2101563.5</v>
      </c>
    </row>
    <row r="24" spans="1:14" x14ac:dyDescent="0.3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F24:N24" si="9">+F25+F26+F27+F28+F29+F30+F31+F32+F33</f>
        <v>7287392.7400000002</v>
      </c>
      <c r="G24" s="17">
        <f t="shared" si="9"/>
        <v>7059977.25</v>
      </c>
      <c r="H24" s="17">
        <f t="shared" si="9"/>
        <v>577732.33000000007</v>
      </c>
      <c r="I24" s="17">
        <f t="shared" si="9"/>
        <v>793380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34295880.030000001</v>
      </c>
    </row>
    <row r="25" spans="1:14" x14ac:dyDescent="0.3">
      <c r="A25" s="43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34346.54</v>
      </c>
      <c r="G25" s="23">
        <v>16320</v>
      </c>
      <c r="H25" s="25">
        <v>17766.669999999998</v>
      </c>
      <c r="I25" s="22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124005.71</v>
      </c>
    </row>
    <row r="26" spans="1:14" x14ac:dyDescent="0.3">
      <c r="A26" s="43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6558794</v>
      </c>
      <c r="G26" s="20">
        <v>4881395</v>
      </c>
      <c r="H26" s="25">
        <v>0</v>
      </c>
      <c r="I26" s="22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10">SUM(B26:M26)</f>
        <v>27466327.030000001</v>
      </c>
    </row>
    <row r="27" spans="1:14" x14ac:dyDescent="0.3">
      <c r="A27" s="43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0">
        <v>209965.66</v>
      </c>
      <c r="I27" s="20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409651.16000000003</v>
      </c>
    </row>
    <row r="28" spans="1:14" x14ac:dyDescent="0.3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2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 x14ac:dyDescent="0.3">
      <c r="A29" s="43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5">
        <v>0</v>
      </c>
      <c r="I29" s="22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 x14ac:dyDescent="0.3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707315.05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707315.05</v>
      </c>
    </row>
    <row r="31" spans="1:14" x14ac:dyDescent="0.3">
      <c r="A31" s="43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658333</v>
      </c>
      <c r="G31" s="23">
        <v>618009.24</v>
      </c>
      <c r="H31" s="23">
        <v>350000</v>
      </c>
      <c r="I31" s="22">
        <v>568000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3902951.5</v>
      </c>
    </row>
    <row r="32" spans="1:14" x14ac:dyDescent="0.3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5">
        <v>0</v>
      </c>
      <c r="I32" s="22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 x14ac:dyDescent="0.3">
      <c r="A33" s="43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35919.199999999997</v>
      </c>
      <c r="G33" s="23">
        <v>836937.96</v>
      </c>
      <c r="H33" s="23">
        <v>0</v>
      </c>
      <c r="I33" s="25">
        <v>225380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1502575.3599999999</v>
      </c>
    </row>
    <row r="34" spans="1:14" x14ac:dyDescent="0.3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3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3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3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3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3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3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3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3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3">
      <c r="A43" s="42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3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3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3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3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3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3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3">
      <c r="A50" s="42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411345.11</v>
      </c>
      <c r="G50" s="24">
        <f t="shared" si="17"/>
        <v>58454.82</v>
      </c>
      <c r="H50" s="24">
        <f t="shared" si="17"/>
        <v>77939.75</v>
      </c>
      <c r="I50" s="24">
        <f t="shared" si="17"/>
        <v>159282.9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1131522.5600000001</v>
      </c>
    </row>
    <row r="51" spans="1:14" x14ac:dyDescent="0.3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411345.11</v>
      </c>
      <c r="G51" s="23">
        <v>58454.82</v>
      </c>
      <c r="H51" s="25">
        <v>77939.75</v>
      </c>
      <c r="I51" s="22">
        <v>159282.9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932022.58</v>
      </c>
    </row>
    <row r="52" spans="1:14" x14ac:dyDescent="0.3">
      <c r="A52" s="43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 x14ac:dyDescent="0.3">
      <c r="A53" s="43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 x14ac:dyDescent="0.3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3">
      <c r="A55" s="43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5"/>
        <v>199499.98</v>
      </c>
    </row>
    <row r="56" spans="1:14" x14ac:dyDescent="0.3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 x14ac:dyDescent="0.3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3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 x14ac:dyDescent="0.3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3">
      <c r="A60" s="42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3">
      <c r="A61" s="43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3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3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3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3">
      <c r="A65" s="42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3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3">
      <c r="A67" s="43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3">
      <c r="A68" s="42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3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3">
      <c r="A70" s="43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3">
      <c r="A71" s="43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3">
      <c r="A72" s="41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3">
      <c r="A73" s="42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3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3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3">
      <c r="A76" s="42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3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3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3">
      <c r="A79" s="42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3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3">
      <c r="A81" s="44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18782369.109999999</v>
      </c>
      <c r="G81" s="21">
        <f t="shared" si="33"/>
        <v>27408423.630000003</v>
      </c>
      <c r="H81" s="21">
        <f t="shared" si="33"/>
        <v>12319891.460000001</v>
      </c>
      <c r="I81" s="21">
        <f t="shared" si="33"/>
        <v>12637337.59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141435316</v>
      </c>
    </row>
    <row r="82" spans="1:14" x14ac:dyDescent="0.3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3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3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 x14ac:dyDescent="0.3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ARELIS</cp:lastModifiedBy>
  <cp:lastPrinted>2023-09-04T14:58:15Z</cp:lastPrinted>
  <dcterms:created xsi:type="dcterms:W3CDTF">2021-07-29T18:58:50Z</dcterms:created>
  <dcterms:modified xsi:type="dcterms:W3CDTF">2023-09-04T15:54:36Z</dcterms:modified>
</cp:coreProperties>
</file>