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ownloads\"/>
    </mc:Choice>
  </mc:AlternateContent>
  <xr:revisionPtr revIDLastSave="0" documentId="13_ncr:1_{B87A2D0B-8A6A-40E8-A4FA-2C27093E772E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'!$A$1:$P$82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 s="1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P9" i="2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<sst xmlns="http://schemas.openxmlformats.org/spreadsheetml/2006/main" count="287" uniqueCount="112">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</sst>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8" fillId="0" borderId="16" xfId="0" applyFont="1" applyBorder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167693</xdr:colOff>
      <xdr:row>3</xdr:row>
      <xdr:rowOff>120015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66324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topLeftCell="A73" zoomScaleSheetLayoutView="100" workbookViewId="0">
      <selection activeCell="G88" sqref="G88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4.5703125" customWidth="1"/>
  </cols>
  <sheetData>
    <row r="1" spans="2:14" ht="25.15" customHeight="1" x14ac:dyDescent="0.25">
      <c r="B1" s="43" t="s">
        <v>99</v>
      </c>
      <c r="C1" s="43"/>
      <c r="D1" s="43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3" t="s">
        <v>98</v>
      </c>
      <c r="C2" s="43"/>
      <c r="D2" s="43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3">
        <v>2025</v>
      </c>
      <c r="C3" s="43"/>
      <c r="D3" s="4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4" t="s">
        <v>76</v>
      </c>
      <c r="C4" s="45"/>
      <c r="D4" s="4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4" t="s">
        <v>77</v>
      </c>
      <c r="C5" s="45"/>
      <c r="D5" s="4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6" t="s">
        <v>66</v>
      </c>
      <c r="C6" s="47" t="s">
        <v>94</v>
      </c>
      <c r="D6" s="47" t="s">
        <v>93</v>
      </c>
      <c r="E6" s="41" t="s">
        <v>111</v>
      </c>
    </row>
    <row r="7" spans="2:14" ht="21" customHeight="1" x14ac:dyDescent="0.25">
      <c r="B7" s="46"/>
      <c r="C7" s="48"/>
      <c r="D7" s="48"/>
      <c r="E7" s="42"/>
    </row>
    <row r="8" spans="2:14" x14ac:dyDescent="0.25">
      <c r="B8" s="1" t="s">
        <v>0</v>
      </c>
      <c r="C8" s="11">
        <f>C9+C15+C25+C35+C44+C51+C61</f>
        <v>224970555</v>
      </c>
      <c r="D8" s="11">
        <f>D9+D15+D25+D35+D44+D51+D61</f>
        <v>0</v>
      </c>
    </row>
    <row r="9" spans="2:14" x14ac:dyDescent="0.25">
      <c r="B9" s="2" t="s">
        <v>1</v>
      </c>
      <c r="C9" s="12">
        <f>C10+C11+C12+C13+C14</f>
        <v>126415200</v>
      </c>
      <c r="D9" s="12">
        <f>D10+D11+D12+D13+D14</f>
        <v>0</v>
      </c>
    </row>
    <row r="10" spans="2:14" x14ac:dyDescent="0.25">
      <c r="B10" s="3" t="s">
        <v>2</v>
      </c>
      <c r="C10" s="13">
        <v>97014000</v>
      </c>
      <c r="D10" s="13">
        <v>0</v>
      </c>
    </row>
    <row r="11" spans="2:14" x14ac:dyDescent="0.25">
      <c r="B11" s="3" t="s">
        <v>3</v>
      </c>
      <c r="C11" s="13">
        <v>16386200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x14ac:dyDescent="0.25">
      <c r="B13" s="3" t="s">
        <v>5</v>
      </c>
      <c r="C13" s="13">
        <v>0</v>
      </c>
      <c r="D13" s="13">
        <v>0</v>
      </c>
    </row>
    <row r="14" spans="2:14" x14ac:dyDescent="0.25">
      <c r="B14" s="3" t="s">
        <v>6</v>
      </c>
      <c r="C14" s="13">
        <v>12595000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42471300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1400000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x14ac:dyDescent="0.25">
      <c r="B19" s="3" t="s">
        <v>11</v>
      </c>
      <c r="C19" s="13">
        <v>0</v>
      </c>
      <c r="D19" s="13">
        <v>0</v>
      </c>
    </row>
    <row r="20" spans="2:4" x14ac:dyDescent="0.25">
      <c r="B20" s="3" t="s">
        <v>12</v>
      </c>
      <c r="C20" s="13">
        <v>5956000</v>
      </c>
      <c r="D20" s="13">
        <v>0</v>
      </c>
    </row>
    <row r="21" spans="2:4" x14ac:dyDescent="0.25">
      <c r="B21" s="3" t="s">
        <v>13</v>
      </c>
      <c r="C21" s="13">
        <v>1120000</v>
      </c>
      <c r="D21" s="13">
        <v>0</v>
      </c>
    </row>
    <row r="22" spans="2:4" x14ac:dyDescent="0.25">
      <c r="B22" s="3" t="s">
        <v>14</v>
      </c>
      <c r="C22" s="13">
        <v>5700000</v>
      </c>
      <c r="D22" s="13">
        <v>0</v>
      </c>
    </row>
    <row r="23" spans="2:4" x14ac:dyDescent="0.25">
      <c r="B23" s="3" t="s">
        <v>15</v>
      </c>
      <c r="C23" s="13">
        <v>15040300</v>
      </c>
      <c r="D23" s="13">
        <v>0</v>
      </c>
    </row>
    <row r="24" spans="2:4" x14ac:dyDescent="0.25">
      <c r="B24" s="3" t="s">
        <v>16</v>
      </c>
      <c r="C24" s="13">
        <v>3915000</v>
      </c>
      <c r="D24" s="13">
        <v>0</v>
      </c>
    </row>
    <row r="25" spans="2:4" x14ac:dyDescent="0.25">
      <c r="B25" s="2" t="s">
        <v>17</v>
      </c>
      <c r="C25" s="12">
        <f>C26+C27+C28+C29+C30+C31+C32+C33+C34</f>
        <v>54009055</v>
      </c>
      <c r="D25" s="12">
        <f>D26+D27+D28+D29+D30+D31+D32+D33+D34</f>
        <v>0</v>
      </c>
    </row>
    <row r="26" spans="2:4" x14ac:dyDescent="0.25">
      <c r="B26" s="3" t="s">
        <v>18</v>
      </c>
      <c r="C26" s="13">
        <v>350000</v>
      </c>
      <c r="D26" s="13">
        <v>0</v>
      </c>
    </row>
    <row r="27" spans="2:4" x14ac:dyDescent="0.25">
      <c r="B27" s="3" t="s">
        <v>19</v>
      </c>
      <c r="C27" s="13">
        <v>43352245</v>
      </c>
      <c r="D27" s="13">
        <v>0</v>
      </c>
    </row>
    <row r="28" spans="2:4" x14ac:dyDescent="0.25">
      <c r="B28" s="3" t="s">
        <v>20</v>
      </c>
      <c r="C28" s="13">
        <v>500000</v>
      </c>
      <c r="D28" s="13">
        <v>0</v>
      </c>
    </row>
    <row r="29" spans="2:4" x14ac:dyDescent="0.25">
      <c r="B29" s="3" t="s">
        <v>21</v>
      </c>
      <c r="C29" s="13">
        <v>0</v>
      </c>
      <c r="D29" s="13">
        <v>0</v>
      </c>
    </row>
    <row r="30" spans="2:4" x14ac:dyDescent="0.25">
      <c r="B30" s="3" t="s">
        <v>22</v>
      </c>
      <c r="C30" s="13">
        <v>333300</v>
      </c>
      <c r="D30" s="13">
        <v>0</v>
      </c>
    </row>
    <row r="31" spans="2:4" x14ac:dyDescent="0.25">
      <c r="B31" s="3" t="s">
        <v>23</v>
      </c>
      <c r="C31" s="13">
        <v>803510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2265000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2075000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900000</v>
      </c>
      <c r="D52" s="13">
        <v>0</v>
      </c>
    </row>
    <row r="53" spans="2:4" x14ac:dyDescent="0.25">
      <c r="B53" s="3" t="s">
        <v>45</v>
      </c>
      <c r="C53" s="13">
        <v>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</v>
      </c>
      <c r="D55" s="13">
        <v>0</v>
      </c>
    </row>
    <row r="56" spans="2:4" x14ac:dyDescent="0.25">
      <c r="B56" s="3" t="s">
        <v>48</v>
      </c>
      <c r="C56" s="13">
        <v>1150000</v>
      </c>
      <c r="D56" s="13">
        <v>0</v>
      </c>
    </row>
    <row r="57" spans="2:4" x14ac:dyDescent="0.25">
      <c r="B57" s="3" t="s">
        <v>49</v>
      </c>
      <c r="C57" s="13">
        <v>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224970555</v>
      </c>
      <c r="D82" s="14">
        <f>D73+D8</f>
        <v>0</v>
      </c>
    </row>
    <row r="83" spans="2:4" ht="15.75" thickBot="1" x14ac:dyDescent="0.3">
      <c r="B83" s="40"/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5"/>
    </row>
    <row r="89" spans="2:4" x14ac:dyDescent="0.25">
      <c r="B89" t="s">
        <v>102</v>
      </c>
      <c r="C89" t="s">
        <v>104</v>
      </c>
    </row>
    <row r="90" spans="2:4" x14ac:dyDescent="0.25">
      <c r="B90" s="30" t="s">
        <v>107</v>
      </c>
      <c r="C90" t="s">
        <v>105</v>
      </c>
    </row>
    <row r="91" spans="2:4" x14ac:dyDescent="0.25">
      <c r="B91" s="30" t="s">
        <v>101</v>
      </c>
      <c r="C91" t="s">
        <v>108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showGridLines="0" tabSelected="1" view="pageBreakPreview" zoomScaleSheetLayoutView="100" workbookViewId="0">
      <selection activeCell="D17" sqref="D17"/>
    </sheetView>
  </sheetViews>
  <sheetFormatPr baseColWidth="10" defaultColWidth="11.42578125" defaultRowHeight="15" x14ac:dyDescent="0.2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25">
      <c r="A1" s="53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21" customHeight="1" x14ac:dyDescent="0.25">
      <c r="A2" s="55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5.75" x14ac:dyDescent="0.25">
      <c r="A3" s="60">
        <v>2025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7" ht="15.75" customHeight="1" x14ac:dyDescent="0.25">
      <c r="A4" s="62" t="s">
        <v>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15.75" customHeight="1" x14ac:dyDescent="0.25">
      <c r="A5" s="49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25.5" customHeight="1" x14ac:dyDescent="0.25">
      <c r="A6" s="46" t="s">
        <v>66</v>
      </c>
      <c r="B6" s="47" t="s">
        <v>94</v>
      </c>
      <c r="C6" s="58" t="s">
        <v>93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7" x14ac:dyDescent="0.25">
      <c r="A7" s="57"/>
      <c r="B7" s="41"/>
      <c r="C7" s="59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224970555</v>
      </c>
      <c r="C8" s="17">
        <f>+C9+C15+C25+C35+C44+C51+C61+C66+C69+C73</f>
        <v>0</v>
      </c>
      <c r="D8" s="18">
        <f>+D9+D15+D25+D35+D44+D51+D61+D66+D69+D73</f>
        <v>9212167.1900000013</v>
      </c>
      <c r="E8" s="18">
        <f>+E9+E15+E25+E35+E44+E51+E61+E66+E69+E73</f>
        <v>0</v>
      </c>
      <c r="F8" s="18">
        <f>+F9+F15+F25+F35+F44+F51+F61+F66+F69+F73</f>
        <v>0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9212167.1900000013</v>
      </c>
    </row>
    <row r="9" spans="1:17" x14ac:dyDescent="0.25">
      <c r="A9" s="26" t="s">
        <v>1</v>
      </c>
      <c r="B9" s="32">
        <f>B10+B11+B12+B13+B14</f>
        <v>126415200</v>
      </c>
      <c r="C9" s="17">
        <f t="shared" ref="C9:L9" si="1">+C10+C11+C12+C13+C14</f>
        <v>0</v>
      </c>
      <c r="D9" s="17">
        <f t="shared" si="1"/>
        <v>8099064.1900000004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8099064.1900000004</v>
      </c>
    </row>
    <row r="10" spans="1:17" x14ac:dyDescent="0.25">
      <c r="A10" s="27" t="s">
        <v>2</v>
      </c>
      <c r="B10" s="33">
        <v>97014000</v>
      </c>
      <c r="C10" s="33">
        <v>0</v>
      </c>
      <c r="D10" s="23">
        <v>6834190.0800000001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6834190.0800000001</v>
      </c>
      <c r="Q10" s="13"/>
    </row>
    <row r="11" spans="1:17" x14ac:dyDescent="0.25">
      <c r="A11" s="27" t="s">
        <v>3</v>
      </c>
      <c r="B11" s="33">
        <v>16386200</v>
      </c>
      <c r="C11" s="33">
        <v>0</v>
      </c>
      <c r="D11" s="23">
        <v>223500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223500</v>
      </c>
    </row>
    <row r="12" spans="1:17" x14ac:dyDescent="0.25">
      <c r="A12" s="27" t="s">
        <v>4</v>
      </c>
      <c r="B12" s="33">
        <v>420000</v>
      </c>
      <c r="C12" s="33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7" t="s">
        <v>6</v>
      </c>
      <c r="B14" s="33">
        <v>12595000</v>
      </c>
      <c r="C14" s="33">
        <v>0</v>
      </c>
      <c r="D14" s="23">
        <v>1041374.11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1041374.11</v>
      </c>
    </row>
    <row r="15" spans="1:17" x14ac:dyDescent="0.25">
      <c r="A15" s="26" t="s">
        <v>7</v>
      </c>
      <c r="B15" s="32">
        <f>B16+B17+B18+B19+B21+B20+B22+B23+B24</f>
        <v>42471300</v>
      </c>
      <c r="C15" s="32">
        <f>C16+C17+C18+C19+C21+C20+C22+C23+C24</f>
        <v>0</v>
      </c>
      <c r="D15" s="17">
        <f t="shared" ref="D15:L15" si="4">+D16+D17+D18+D19+D20+D21+D22+D23+D24</f>
        <v>1113103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1113103</v>
      </c>
    </row>
    <row r="16" spans="1:17" x14ac:dyDescent="0.25">
      <c r="A16" s="27" t="s">
        <v>8</v>
      </c>
      <c r="B16" s="33">
        <v>6440000</v>
      </c>
      <c r="C16" s="33">
        <v>0</v>
      </c>
      <c r="D16" s="23">
        <v>333513.77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333513.77</v>
      </c>
    </row>
    <row r="17" spans="1:16" x14ac:dyDescent="0.25">
      <c r="A17" s="27" t="s">
        <v>9</v>
      </c>
      <c r="B17" s="33">
        <v>1400000</v>
      </c>
      <c r="C17" s="33">
        <v>0</v>
      </c>
      <c r="D17" s="23">
        <v>200000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200000</v>
      </c>
    </row>
    <row r="18" spans="1:16" x14ac:dyDescent="0.25">
      <c r="A18" s="27" t="s">
        <v>10</v>
      </c>
      <c r="B18" s="33">
        <v>2900000</v>
      </c>
      <c r="C18" s="33">
        <v>0</v>
      </c>
      <c r="D18" s="20">
        <v>239500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239500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7" t="s">
        <v>12</v>
      </c>
      <c r="B20" s="33">
        <v>5956000</v>
      </c>
      <c r="C20" s="33">
        <v>0</v>
      </c>
      <c r="D20" s="23">
        <v>322433.40000000002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322433.40000000002</v>
      </c>
    </row>
    <row r="21" spans="1:16" x14ac:dyDescent="0.25">
      <c r="A21" s="27" t="s">
        <v>13</v>
      </c>
      <c r="B21" s="33">
        <v>1120000</v>
      </c>
      <c r="C21" s="33">
        <v>0</v>
      </c>
      <c r="D21" s="23">
        <v>17655.830000000002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17655.830000000002</v>
      </c>
    </row>
    <row r="22" spans="1:16" x14ac:dyDescent="0.25">
      <c r="A22" s="27" t="s">
        <v>14</v>
      </c>
      <c r="B22" s="33">
        <v>5700000</v>
      </c>
      <c r="C22" s="3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0</v>
      </c>
    </row>
    <row r="23" spans="1:16" x14ac:dyDescent="0.25">
      <c r="A23" s="27" t="s">
        <v>15</v>
      </c>
      <c r="B23" s="33">
        <v>15040300</v>
      </c>
      <c r="C23" s="33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0</v>
      </c>
    </row>
    <row r="24" spans="1:16" x14ac:dyDescent="0.25">
      <c r="A24" s="27" t="s">
        <v>16</v>
      </c>
      <c r="B24" s="33">
        <v>3915000</v>
      </c>
      <c r="C24" s="3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0</v>
      </c>
    </row>
    <row r="25" spans="1:16" x14ac:dyDescent="0.25">
      <c r="A25" s="26" t="s">
        <v>17</v>
      </c>
      <c r="B25" s="32">
        <f>B26+B27+B28+B29+B30+B31+B32+B33+B34</f>
        <v>54009055</v>
      </c>
      <c r="C25" s="32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0</v>
      </c>
    </row>
    <row r="26" spans="1:16" x14ac:dyDescent="0.25">
      <c r="A26" s="27" t="s">
        <v>18</v>
      </c>
      <c r="B26" s="33">
        <v>350000</v>
      </c>
      <c r="C26" s="3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0</v>
      </c>
    </row>
    <row r="27" spans="1:16" x14ac:dyDescent="0.25">
      <c r="A27" s="27" t="s">
        <v>19</v>
      </c>
      <c r="B27" s="33">
        <v>43352245</v>
      </c>
      <c r="C27" s="3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0</v>
      </c>
    </row>
    <row r="28" spans="1:16" x14ac:dyDescent="0.25">
      <c r="A28" s="27" t="s">
        <v>20</v>
      </c>
      <c r="B28" s="33">
        <v>500000</v>
      </c>
      <c r="C28" s="33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0</v>
      </c>
    </row>
    <row r="29" spans="1:16" x14ac:dyDescent="0.25">
      <c r="A29" s="27" t="s">
        <v>21</v>
      </c>
      <c r="B29" s="33">
        <v>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25">
      <c r="A30" s="27" t="s">
        <v>22</v>
      </c>
      <c r="B30" s="33">
        <v>333300</v>
      </c>
      <c r="C30" s="3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0</v>
      </c>
    </row>
    <row r="31" spans="1:16" x14ac:dyDescent="0.25">
      <c r="A31" s="27" t="s">
        <v>23</v>
      </c>
      <c r="B31" s="33">
        <v>803510</v>
      </c>
      <c r="C31" s="3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0</v>
      </c>
    </row>
    <row r="32" spans="1:16" x14ac:dyDescent="0.25">
      <c r="A32" s="27" t="s">
        <v>24</v>
      </c>
      <c r="B32" s="33">
        <v>6405000</v>
      </c>
      <c r="C32" s="3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0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7" t="s">
        <v>26</v>
      </c>
      <c r="B34" s="33">
        <v>2265000</v>
      </c>
      <c r="C34" s="3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0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2075000</v>
      </c>
      <c r="C51" s="32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29">
        <f>+K52+K53+K54+K55+K56+K58+K59+K60</f>
        <v>0</v>
      </c>
      <c r="L51" s="29">
        <f>+L52+L53+L54+L55+L56+L58+L59+L60</f>
        <v>0</v>
      </c>
      <c r="M51" s="29">
        <f>+M52+M53+M54+M55+M56+M58+M59+M60+M57</f>
        <v>0</v>
      </c>
      <c r="N51" s="24">
        <f t="shared" ref="N51" si="13">+N52+N53+N54+N55+N56+N57+N58+N59+N60</f>
        <v>0</v>
      </c>
      <c r="O51" s="29">
        <f t="shared" ref="O51" si="14">+O52+O53+O54+O55+O56+O58+O59+O60</f>
        <v>0</v>
      </c>
      <c r="P51" s="29">
        <f>P52+P53+P54+P55+P56+P58+P59+P60+P57</f>
        <v>0</v>
      </c>
    </row>
    <row r="52" spans="1:16" x14ac:dyDescent="0.25">
      <c r="A52" s="27" t="s">
        <v>44</v>
      </c>
      <c r="B52" s="33">
        <v>900000</v>
      </c>
      <c r="C52" s="3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0</v>
      </c>
    </row>
    <row r="53" spans="1:16" x14ac:dyDescent="0.25">
      <c r="A53" s="27" t="s">
        <v>45</v>
      </c>
      <c r="B53" s="33">
        <v>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</v>
      </c>
      <c r="C55" s="3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1150000</v>
      </c>
      <c r="C56" s="3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 x14ac:dyDescent="0.25">
      <c r="A57" s="27" t="s">
        <v>49</v>
      </c>
      <c r="B57" s="33">
        <v>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224970555</v>
      </c>
      <c r="C82" s="31">
        <f>C73+C8</f>
        <v>0</v>
      </c>
      <c r="D82" s="21">
        <f t="shared" ref="D82:L82" si="30">+D8</f>
        <v>9212167.1900000013</v>
      </c>
      <c r="E82" s="21">
        <f t="shared" si="30"/>
        <v>0</v>
      </c>
      <c r="F82" s="21">
        <f t="shared" si="30"/>
        <v>0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9212167.1900000013</v>
      </c>
    </row>
    <row r="83" spans="1:16" x14ac:dyDescent="0.25">
      <c r="A83" s="40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view="pageBreakPreview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25">
      <c r="A1" s="69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18.600000000000001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5" x14ac:dyDescent="0.25">
      <c r="A3" s="65">
        <v>2025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15.75" customHeight="1" x14ac:dyDescent="0.25">
      <c r="A4" s="67" t="s">
        <v>92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ht="15.75" customHeight="1" x14ac:dyDescent="0.25">
      <c r="A5" s="68" t="s">
        <v>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9212167.1900000013</v>
      </c>
      <c r="C7" s="18">
        <f>+C8+C14+C24+C34+C43+C50+C60+C65+C68+C72</f>
        <v>0</v>
      </c>
      <c r="D7" s="18">
        <f t="shared" ref="D7:M7" si="0">+D8+D14+D24+D34+D43+D50+D60+D65+D68+D72</f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9212167.1900000013</v>
      </c>
    </row>
    <row r="8" spans="1:15" x14ac:dyDescent="0.25">
      <c r="A8" s="26" t="s">
        <v>1</v>
      </c>
      <c r="B8" s="17">
        <f>+B9+B10+B11+B12+B13</f>
        <v>8099064.1900000004</v>
      </c>
      <c r="C8" s="17">
        <f t="shared" ref="C8" si="1">+C9+C10+C11+C12+C13</f>
        <v>0</v>
      </c>
      <c r="D8" s="17">
        <f t="shared" ref="D8:N8" si="2">+D9+D10+D11+D12+D13</f>
        <v>0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8099064.1900000004</v>
      </c>
    </row>
    <row r="9" spans="1:15" x14ac:dyDescent="0.25">
      <c r="A9" s="27" t="s">
        <v>2</v>
      </c>
      <c r="B9" s="23">
        <v>6834190.0800000001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2">
        <v>0</v>
      </c>
      <c r="J9" s="19">
        <v>0</v>
      </c>
      <c r="K9" s="19">
        <v>0</v>
      </c>
      <c r="L9" s="23">
        <v>0</v>
      </c>
      <c r="M9" s="19">
        <v>0</v>
      </c>
      <c r="N9" s="18">
        <f>SUM(B9:M9)</f>
        <v>6834190.0800000001</v>
      </c>
    </row>
    <row r="10" spans="1:15" x14ac:dyDescent="0.25">
      <c r="A10" s="27" t="s">
        <v>3</v>
      </c>
      <c r="B10" s="23">
        <v>223500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2">
        <v>0</v>
      </c>
      <c r="J10" s="19">
        <v>0</v>
      </c>
      <c r="K10" s="19">
        <v>0</v>
      </c>
      <c r="L10" s="23">
        <v>0</v>
      </c>
      <c r="M10" s="19">
        <v>0</v>
      </c>
      <c r="N10" s="18">
        <f>SUM(B10:M10)</f>
        <v>223500</v>
      </c>
    </row>
    <row r="11" spans="1:15" x14ac:dyDescent="0.25">
      <c r="A11" s="27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2">
        <v>0</v>
      </c>
      <c r="J12" s="19">
        <v>0</v>
      </c>
      <c r="K12" s="19">
        <v>0</v>
      </c>
      <c r="L12" s="23">
        <v>0</v>
      </c>
      <c r="M12" s="19">
        <v>0</v>
      </c>
      <c r="N12" s="18">
        <f t="shared" si="3"/>
        <v>0</v>
      </c>
    </row>
    <row r="13" spans="1:15" x14ac:dyDescent="0.25">
      <c r="A13" s="27" t="s">
        <v>6</v>
      </c>
      <c r="B13" s="23">
        <v>1041374.11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2">
        <v>0</v>
      </c>
      <c r="J13" s="19">
        <v>0</v>
      </c>
      <c r="K13" s="19">
        <v>0</v>
      </c>
      <c r="L13" s="23">
        <v>0</v>
      </c>
      <c r="M13" s="19">
        <v>0</v>
      </c>
      <c r="N13" s="18">
        <f t="shared" si="3"/>
        <v>1041374.11</v>
      </c>
    </row>
    <row r="14" spans="1:15" x14ac:dyDescent="0.25">
      <c r="A14" s="26" t="s">
        <v>7</v>
      </c>
      <c r="B14" s="17">
        <f>+B15+B16+B17+B18+B19+B20+B21+B22+B23</f>
        <v>1113103</v>
      </c>
      <c r="C14" s="17">
        <f t="shared" ref="C14" si="4">+C15+C16+C17+C18+C19+C20+C21+C22+C23</f>
        <v>0</v>
      </c>
      <c r="D14" s="17">
        <f t="shared" ref="D14:N14" si="5">+D15+D16+D17+D18+D19+D20+D21+D22+D23</f>
        <v>0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1113103</v>
      </c>
    </row>
    <row r="15" spans="1:15" x14ac:dyDescent="0.25">
      <c r="A15" s="27" t="s">
        <v>8</v>
      </c>
      <c r="B15" s="23">
        <v>333513.77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2">
        <v>0</v>
      </c>
      <c r="J15" s="19">
        <v>0</v>
      </c>
      <c r="K15" s="19">
        <v>0</v>
      </c>
      <c r="L15" s="23">
        <v>0</v>
      </c>
      <c r="M15" s="19">
        <v>0</v>
      </c>
      <c r="N15" s="18">
        <f>SUM(B15:M15)</f>
        <v>333513.77</v>
      </c>
    </row>
    <row r="16" spans="1:15" x14ac:dyDescent="0.25">
      <c r="A16" s="27" t="s">
        <v>9</v>
      </c>
      <c r="B16" s="23">
        <v>200000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2">
        <v>0</v>
      </c>
      <c r="J16" s="19">
        <v>0</v>
      </c>
      <c r="K16" s="19">
        <v>0</v>
      </c>
      <c r="L16" s="23">
        <v>0</v>
      </c>
      <c r="M16" s="19">
        <v>0</v>
      </c>
      <c r="N16" s="18">
        <f t="shared" ref="N16:N23" si="6">SUM(B16:M16)</f>
        <v>200000</v>
      </c>
    </row>
    <row r="17" spans="1:14" x14ac:dyDescent="0.25">
      <c r="A17" s="27" t="s">
        <v>10</v>
      </c>
      <c r="B17" s="20">
        <v>239500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239500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2">
        <v>0</v>
      </c>
      <c r="J18" s="19">
        <v>0</v>
      </c>
      <c r="K18" s="19">
        <v>0</v>
      </c>
      <c r="L18" s="23">
        <v>0</v>
      </c>
      <c r="M18" s="19">
        <v>0</v>
      </c>
      <c r="N18" s="18">
        <f t="shared" si="6"/>
        <v>0</v>
      </c>
    </row>
    <row r="19" spans="1:14" x14ac:dyDescent="0.25">
      <c r="A19" s="27" t="s">
        <v>12</v>
      </c>
      <c r="B19" s="23">
        <v>322433.40000000002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2">
        <v>0</v>
      </c>
      <c r="J19" s="19">
        <v>0</v>
      </c>
      <c r="K19" s="19">
        <v>0</v>
      </c>
      <c r="L19" s="23">
        <v>0</v>
      </c>
      <c r="M19" s="19">
        <v>0</v>
      </c>
      <c r="N19" s="18">
        <f t="shared" si="6"/>
        <v>322433.40000000002</v>
      </c>
    </row>
    <row r="20" spans="1:14" x14ac:dyDescent="0.25">
      <c r="A20" s="27" t="s">
        <v>13</v>
      </c>
      <c r="B20" s="23">
        <v>17655.830000000002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2">
        <v>0</v>
      </c>
      <c r="J20" s="19">
        <v>0</v>
      </c>
      <c r="K20" s="19">
        <v>0</v>
      </c>
      <c r="L20" s="23">
        <v>0</v>
      </c>
      <c r="M20" s="19">
        <v>0</v>
      </c>
      <c r="N20" s="18">
        <f t="shared" si="6"/>
        <v>17655.830000000002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2">
        <v>0</v>
      </c>
      <c r="J21" s="19">
        <v>0</v>
      </c>
      <c r="K21" s="19">
        <v>0</v>
      </c>
      <c r="L21" s="23">
        <v>0</v>
      </c>
      <c r="M21" s="19">
        <v>0</v>
      </c>
      <c r="N21" s="18">
        <f t="shared" si="6"/>
        <v>0</v>
      </c>
    </row>
    <row r="22" spans="1:14" x14ac:dyDescent="0.25">
      <c r="A22" s="27" t="s">
        <v>15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8">
        <f t="shared" si="6"/>
        <v>0</v>
      </c>
    </row>
    <row r="23" spans="1:14" x14ac:dyDescent="0.25">
      <c r="A23" s="27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2">
        <v>0</v>
      </c>
      <c r="J23" s="19">
        <v>0</v>
      </c>
      <c r="K23" s="19">
        <v>0</v>
      </c>
      <c r="L23" s="23">
        <v>0</v>
      </c>
      <c r="M23" s="19">
        <v>0</v>
      </c>
      <c r="N23" s="18">
        <f t="shared" si="6"/>
        <v>0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0</v>
      </c>
      <c r="D24" s="17">
        <f>+D25+D26+D27+D28+D29+D30+D31+D32+D33</f>
        <v>0</v>
      </c>
      <c r="E24" s="17">
        <f t="shared" ref="E24" si="8">+E25+E26+E27+E28+E29+E30+E31+E32+E33</f>
        <v>0</v>
      </c>
      <c r="F24" s="17">
        <f t="shared" ref="F24:N24" si="9">+F25+F26+F27+F28+F29+F30+F31+F32+F33</f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0</v>
      </c>
    </row>
    <row r="25" spans="1:14" x14ac:dyDescent="0.25">
      <c r="A25" s="27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2">
        <v>0</v>
      </c>
      <c r="J25" s="19">
        <v>0</v>
      </c>
      <c r="K25" s="19">
        <v>0</v>
      </c>
      <c r="L25" s="23">
        <v>0</v>
      </c>
      <c r="M25" s="19">
        <v>0</v>
      </c>
      <c r="N25" s="18">
        <f>SUM(B25:M25)</f>
        <v>0</v>
      </c>
    </row>
    <row r="26" spans="1:14" x14ac:dyDescent="0.25">
      <c r="A26" s="27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2">
        <v>0</v>
      </c>
      <c r="J26" s="19">
        <v>0</v>
      </c>
      <c r="K26" s="19">
        <v>0</v>
      </c>
      <c r="L26" s="23">
        <v>0</v>
      </c>
      <c r="M26" s="19">
        <v>0</v>
      </c>
      <c r="N26" s="18">
        <f t="shared" ref="N26:N33" si="10">SUM(B26:M26)</f>
        <v>0</v>
      </c>
    </row>
    <row r="27" spans="1:14" x14ac:dyDescent="0.25">
      <c r="A27" s="27" t="s">
        <v>20</v>
      </c>
      <c r="B27" s="23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8">
        <f t="shared" si="10"/>
        <v>0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2">
        <v>0</v>
      </c>
      <c r="J28" s="19">
        <v>0</v>
      </c>
      <c r="K28" s="19">
        <v>0</v>
      </c>
      <c r="L28" s="23">
        <v>0</v>
      </c>
      <c r="M28" s="19">
        <v>0</v>
      </c>
      <c r="N28" s="18">
        <f t="shared" si="10"/>
        <v>0</v>
      </c>
    </row>
    <row r="29" spans="1:14" x14ac:dyDescent="0.25">
      <c r="A29" s="27" t="s">
        <v>22</v>
      </c>
      <c r="B29" s="20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2">
        <v>0</v>
      </c>
      <c r="J29" s="19">
        <v>0</v>
      </c>
      <c r="K29" s="19">
        <v>0</v>
      </c>
      <c r="L29" s="23">
        <v>0</v>
      </c>
      <c r="M29" s="19">
        <v>0</v>
      </c>
      <c r="N29" s="18">
        <f t="shared" si="10"/>
        <v>0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2">
        <v>0</v>
      </c>
      <c r="J30" s="19">
        <v>0</v>
      </c>
      <c r="K30" s="19">
        <v>0</v>
      </c>
      <c r="L30" s="23">
        <v>0</v>
      </c>
      <c r="M30" s="19">
        <v>0</v>
      </c>
      <c r="N30" s="18">
        <f t="shared" si="10"/>
        <v>0</v>
      </c>
    </row>
    <row r="31" spans="1:14" x14ac:dyDescent="0.25">
      <c r="A31" s="2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2">
        <v>0</v>
      </c>
      <c r="J31" s="19">
        <v>0</v>
      </c>
      <c r="K31" s="19">
        <v>0</v>
      </c>
      <c r="L31" s="23">
        <v>0</v>
      </c>
      <c r="M31" s="19">
        <v>0</v>
      </c>
      <c r="N31" s="18">
        <f t="shared" si="10"/>
        <v>0</v>
      </c>
    </row>
    <row r="32" spans="1:14" x14ac:dyDescent="0.25">
      <c r="A32" s="27" t="s">
        <v>25</v>
      </c>
      <c r="B32" s="23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2">
        <v>0</v>
      </c>
      <c r="J33" s="19">
        <v>0</v>
      </c>
      <c r="K33" s="19">
        <v>0</v>
      </c>
      <c r="L33" s="23">
        <v>0</v>
      </c>
      <c r="M33" s="19">
        <v>0</v>
      </c>
      <c r="N33" s="18">
        <f t="shared" si="10"/>
        <v>0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0</v>
      </c>
      <c r="F50" s="24">
        <f t="shared" si="17"/>
        <v>0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29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0</v>
      </c>
    </row>
    <row r="51" spans="1:14" x14ac:dyDescent="0.25">
      <c r="A51" s="27" t="s">
        <v>44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2">
        <v>0</v>
      </c>
      <c r="J51" s="19">
        <v>0</v>
      </c>
      <c r="K51" s="19">
        <v>0</v>
      </c>
      <c r="L51" s="23">
        <v>0</v>
      </c>
      <c r="M51" s="19">
        <v>0</v>
      </c>
      <c r="N51" s="18">
        <f t="shared" si="15"/>
        <v>0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2">
        <v>0</v>
      </c>
      <c r="J52" s="19">
        <v>0</v>
      </c>
      <c r="K52" s="19">
        <v>0</v>
      </c>
      <c r="L52" s="23">
        <v>0</v>
      </c>
      <c r="M52" s="19">
        <v>0</v>
      </c>
      <c r="N52" s="18">
        <f t="shared" si="15"/>
        <v>0</v>
      </c>
    </row>
    <row r="53" spans="1:14" x14ac:dyDescent="0.25">
      <c r="A53" s="27" t="s">
        <v>46</v>
      </c>
      <c r="B53" s="23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2">
        <v>0</v>
      </c>
      <c r="J54" s="19">
        <v>0</v>
      </c>
      <c r="K54" s="19">
        <v>0</v>
      </c>
      <c r="L54" s="23">
        <v>0</v>
      </c>
      <c r="M54" s="19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2">
        <v>0</v>
      </c>
      <c r="J55" s="19">
        <v>0</v>
      </c>
      <c r="K55" s="19">
        <v>0</v>
      </c>
      <c r="L55" s="23">
        <v>0</v>
      </c>
      <c r="M55" s="19">
        <v>0</v>
      </c>
      <c r="N55" s="18">
        <f t="shared" si="15"/>
        <v>0</v>
      </c>
    </row>
    <row r="56" spans="1:14" x14ac:dyDescent="0.25">
      <c r="A56" s="27" t="s">
        <v>49</v>
      </c>
      <c r="B56" s="20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2">
        <v>0</v>
      </c>
      <c r="J56" s="19">
        <v>0</v>
      </c>
      <c r="K56" s="19">
        <v>0</v>
      </c>
      <c r="L56" s="23">
        <v>0</v>
      </c>
      <c r="M56" s="19">
        <v>0</v>
      </c>
      <c r="N56" s="18">
        <f t="shared" si="15"/>
        <v>0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2">
        <v>0</v>
      </c>
      <c r="J57" s="19">
        <v>0</v>
      </c>
      <c r="K57" s="19">
        <v>0</v>
      </c>
      <c r="L57" s="23">
        <v>0</v>
      </c>
      <c r="M57" s="19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9212167.1900000013</v>
      </c>
      <c r="C81" s="21">
        <f t="shared" ref="C81" si="32">+C7</f>
        <v>0</v>
      </c>
      <c r="D81" s="21">
        <f t="shared" ref="D81:M81" si="33">+D7</f>
        <v>0</v>
      </c>
      <c r="E81" s="21">
        <f t="shared" si="33"/>
        <v>0</v>
      </c>
      <c r="F81" s="21">
        <f>+F7</f>
        <v>0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9212167.1900000013</v>
      </c>
    </row>
    <row r="82" spans="1:14" x14ac:dyDescent="0.25">
      <c r="A82" s="40"/>
    </row>
    <row r="84" spans="1:14" x14ac:dyDescent="0.25">
      <c r="A84" t="s">
        <v>102</v>
      </c>
      <c r="B84" t="s">
        <v>106</v>
      </c>
    </row>
    <row r="85" spans="1:14" x14ac:dyDescent="0.25">
      <c r="A85" t="s">
        <v>103</v>
      </c>
      <c r="B85" t="s">
        <v>110</v>
      </c>
      <c r="M85" s="13"/>
    </row>
    <row r="86" spans="1:14" x14ac:dyDescent="0.25">
      <c r="A86" s="30" t="s">
        <v>101</v>
      </c>
      <c r="B86" s="30" t="s">
        <v>109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2025-01-08T13:53:48Z</cp:lastPrinted>
  <dcterms:created xsi:type="dcterms:W3CDTF">2021-07-29T18:58:50Z</dcterms:created>
  <dcterms:modified xsi:type="dcterms:W3CDTF">2025-02-04T18:48:07Z</dcterms:modified>
</cp:coreProperties>
</file>